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9803733\Desktop\"/>
    </mc:Choice>
  </mc:AlternateContent>
  <workbookProtection workbookPassword="B0C4" lockStructure="1"/>
  <bookViews>
    <workbookView xWindow="22680" yWindow="-170" windowWidth="22800" windowHeight="10080" tabRatio="902" firstSheet="5" activeTab="12"/>
  </bookViews>
  <sheets>
    <sheet name="Introduction" sheetId="5" r:id="rId1"/>
    <sheet name="A. HTT General" sheetId="8" r:id="rId2"/>
    <sheet name="B1. HTT Mortgage Assets" sheetId="9" r:id="rId3"/>
    <sheet name="B2. HTT Public Sector Assets" sheetId="10" r:id="rId4"/>
    <sheet name="C. HTT Harmonised Glossary" sheetId="12" r:id="rId5"/>
    <sheet name="Disclaimer" sheetId="13" r:id="rId6"/>
    <sheet name="Garde" sheetId="23" r:id="rId7"/>
    <sheet name="D1. NTT Overview" sheetId="17" r:id="rId8"/>
    <sheet name="D2 NTT Residential" sheetId="18" r:id="rId9"/>
    <sheet name="D3 NTT Public sector" sheetId="19" r:id="rId10"/>
    <sheet name="D4 NTT Covered bonds" sheetId="20" r:id="rId11"/>
    <sheet name="D5 NTT Explanations" sheetId="21" r:id="rId12"/>
    <sheet name=" D6 NTT Disclaimer " sheetId="22" r:id="rId13"/>
    <sheet name="E. Optional ECB-ECAIs data" sheetId="24" r:id="rId14"/>
    <sheet name="Temp. Optional COVID 19 impact" sheetId="25" r:id="rId15"/>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Titles" localSheetId="5">Disclaimer!$2:$2</definedName>
    <definedName name="privacy_policy" localSheetId="5">Disclaimer!$A$136</definedName>
    <definedName name="_xlnm.Print_Area" localSheetId="1">'A. HTT General'!$A$1:$G$343</definedName>
    <definedName name="_xlnm.Print_Area" localSheetId="2">'B1. HTT Mortgage Assets'!$A$1:$G$387</definedName>
    <definedName name="_xlnm.Print_Area" localSheetId="3">'B2. HTT Public Sector Assets'!$A$1:$G$179</definedName>
    <definedName name="_xlnm.Print_Area" localSheetId="4">'C. HTT Harmonised Glossary'!$A$1:$C$38</definedName>
    <definedName name="_xlnm.Print_Area" localSheetId="11">'D5 NTT Explanations'!$A$1:$L$78</definedName>
    <definedName name="_xlnm.Print_Area" localSheetId="5">Disclaimer!$A$1:$A$170</definedName>
    <definedName name="_xlnm.Print_Area" localSheetId="13">'E. Optional ECB-ECAIs data'!$A$2:$G$87</definedName>
    <definedName name="_xlnm.Print_Area" localSheetId="0">Introduction!$B$2:$J$49</definedName>
    <definedName name="_xlnm.Print_Area" localSheetId="14">'Temp. Optional COVID 19 impact'!$A$1:$I$34</definedName>
  </definedNames>
  <calcPr calcId="162913" calcOnSave="0"/>
</workbook>
</file>

<file path=xl/calcChain.xml><?xml version="1.0" encoding="utf-8"?>
<calcChain xmlns="http://schemas.openxmlformats.org/spreadsheetml/2006/main">
  <c r="H23" i="25" l="1"/>
  <c r="G25" i="25"/>
  <c r="D25" i="25"/>
  <c r="C25" i="25"/>
  <c r="H24" i="25"/>
  <c r="F25" i="25" l="1"/>
  <c r="H22" i="25"/>
  <c r="H25" i="25" s="1"/>
  <c r="E25" i="25"/>
  <c r="D22" i="19" l="1"/>
  <c r="D129" i="8" l="1"/>
  <c r="G112" i="8" s="1"/>
  <c r="C129" i="8" l="1"/>
  <c r="O31" i="19"/>
  <c r="F130" i="8" l="1"/>
  <c r="F117" i="8"/>
  <c r="F127" i="8"/>
  <c r="F119" i="8"/>
  <c r="F128" i="8"/>
  <c r="F124" i="8"/>
  <c r="F120" i="8"/>
  <c r="F116" i="8"/>
  <c r="F112" i="8"/>
  <c r="F123" i="8"/>
  <c r="F126" i="8"/>
  <c r="F122" i="8"/>
  <c r="F118" i="8"/>
  <c r="F114" i="8"/>
  <c r="F125" i="8"/>
  <c r="F121" i="8"/>
  <c r="F113" i="8"/>
  <c r="F115" i="8"/>
  <c r="O35" i="19"/>
  <c r="O29" i="19"/>
  <c r="O33" i="19"/>
  <c r="O30" i="19"/>
  <c r="O32" i="19"/>
  <c r="O36" i="19"/>
  <c r="O28" i="19"/>
  <c r="O34" i="19"/>
  <c r="F126" i="17"/>
  <c r="F124" i="17"/>
  <c r="M37" i="19" l="1"/>
  <c r="L37" i="19"/>
  <c r="K37" i="19"/>
  <c r="J37" i="19"/>
  <c r="I37" i="19"/>
  <c r="H37" i="19"/>
  <c r="G37" i="19"/>
  <c r="F37" i="19"/>
  <c r="O37" i="19" l="1"/>
  <c r="K149" i="17"/>
  <c r="J149" i="17"/>
  <c r="I149" i="17"/>
  <c r="H149" i="17"/>
  <c r="G149" i="17"/>
  <c r="F149" i="17"/>
  <c r="E149" i="17"/>
  <c r="C174" i="12" l="1"/>
  <c r="E125" i="19" l="1"/>
  <c r="D125" i="19"/>
  <c r="J147" i="17"/>
  <c r="I147" i="17"/>
  <c r="H147" i="17"/>
  <c r="G147" i="17"/>
  <c r="F147" i="17"/>
  <c r="K135" i="17"/>
  <c r="J135" i="17"/>
  <c r="I135" i="17"/>
  <c r="H135" i="17"/>
  <c r="G135" i="17"/>
  <c r="F135" i="17"/>
  <c r="E135" i="17"/>
  <c r="E57" i="20" l="1"/>
  <c r="E52" i="20"/>
  <c r="E43" i="20"/>
  <c r="E33" i="20"/>
  <c r="E28" i="20"/>
  <c r="E17" i="20"/>
  <c r="D5" i="20"/>
  <c r="F132" i="19"/>
  <c r="D132" i="19" s="1"/>
  <c r="H49" i="19"/>
  <c r="P35" i="19"/>
  <c r="P29" i="19"/>
  <c r="E22" i="19"/>
  <c r="D5" i="19"/>
  <c r="F193" i="18"/>
  <c r="D193" i="18" s="1"/>
  <c r="D5" i="18"/>
  <c r="E193" i="17"/>
  <c r="K150" i="17"/>
  <c r="J150" i="17"/>
  <c r="I150" i="17"/>
  <c r="H150" i="17"/>
  <c r="G150" i="17"/>
  <c r="F150" i="17"/>
  <c r="E150" i="17"/>
  <c r="F88" i="17"/>
  <c r="P32" i="19" l="1"/>
  <c r="P34" i="19"/>
  <c r="P36" i="19"/>
  <c r="P30" i="19"/>
  <c r="P33" i="19"/>
  <c r="P28" i="19"/>
  <c r="P31" i="19"/>
  <c r="P37" i="19" l="1"/>
  <c r="C290" i="8" l="1"/>
  <c r="D293" i="8" l="1"/>
  <c r="D292" i="8"/>
  <c r="C292" i="8"/>
  <c r="C288" i="8" l="1"/>
  <c r="D167" i="8"/>
  <c r="G166" i="8" l="1"/>
  <c r="G165" i="8"/>
  <c r="G164" i="8"/>
  <c r="F77" i="9"/>
  <c r="D77" i="9"/>
  <c r="C77" i="9"/>
  <c r="F73" i="9"/>
  <c r="D300" i="8"/>
  <c r="C300" i="8"/>
  <c r="C299" i="8"/>
  <c r="C298" i="8"/>
  <c r="C297" i="8"/>
  <c r="C296" i="8"/>
  <c r="C295" i="8"/>
  <c r="C294" i="8"/>
  <c r="F293" i="8"/>
  <c r="C293" i="8"/>
  <c r="F292" i="8"/>
  <c r="C291" i="8"/>
  <c r="D290" i="8"/>
  <c r="C289" i="8"/>
  <c r="G167" i="8" l="1"/>
  <c r="F129" i="8" l="1"/>
  <c r="K147" i="17" l="1"/>
  <c r="F59" i="17" l="1"/>
  <c r="G154" i="8" l="1"/>
  <c r="G140" i="8"/>
  <c r="G146" i="8"/>
  <c r="G148" i="8"/>
  <c r="G151" i="8"/>
  <c r="G150" i="8"/>
  <c r="G142" i="8"/>
  <c r="G152" i="8"/>
  <c r="G145" i="8"/>
  <c r="G147" i="8"/>
  <c r="G143" i="8"/>
  <c r="G139" i="8"/>
  <c r="G141" i="8"/>
  <c r="G144" i="8"/>
  <c r="G149" i="8"/>
  <c r="G124" i="8" l="1"/>
  <c r="G115" i="8"/>
  <c r="G114" i="8"/>
  <c r="G128" i="8"/>
  <c r="G117" i="8"/>
  <c r="G122" i="8"/>
  <c r="G120" i="8"/>
  <c r="G125" i="8"/>
  <c r="G123" i="8"/>
  <c r="G118" i="8"/>
  <c r="G121" i="8"/>
  <c r="G113" i="8"/>
  <c r="G126" i="8"/>
  <c r="G116" i="8"/>
  <c r="G129" i="8" s="1"/>
  <c r="G119" i="8"/>
  <c r="E147" i="17" l="1"/>
  <c r="E53" i="19" l="1"/>
  <c r="H44" i="19"/>
  <c r="E180" i="17" l="1"/>
  <c r="D193" i="17" l="1"/>
  <c r="H52" i="19" l="1"/>
  <c r="H51" i="19"/>
  <c r="H50" i="19"/>
  <c r="H48" i="19"/>
  <c r="H47" i="19"/>
  <c r="H46" i="19"/>
  <c r="H45" i="19" l="1"/>
  <c r="H53" i="19" s="1"/>
  <c r="F53" i="19"/>
  <c r="C179" i="8" l="1"/>
  <c r="F182" i="8" l="1"/>
  <c r="F178" i="8"/>
  <c r="F176" i="8"/>
  <c r="F183" i="8"/>
  <c r="F184" i="8"/>
  <c r="F175" i="8"/>
  <c r="F181" i="8"/>
  <c r="F185" i="8"/>
  <c r="F180" i="8"/>
  <c r="F191" i="8"/>
  <c r="F174" i="8"/>
  <c r="F186" i="8"/>
  <c r="F177" i="8"/>
  <c r="C207" i="8"/>
  <c r="C208" i="8" s="1"/>
  <c r="F179" i="8" l="1"/>
  <c r="F196" i="8"/>
  <c r="F201" i="8"/>
  <c r="F193" i="8"/>
  <c r="F205" i="8"/>
  <c r="F215" i="8"/>
  <c r="F206" i="8"/>
  <c r="F214" i="8"/>
  <c r="F211" i="8"/>
  <c r="F204" i="8"/>
  <c r="F210" i="8"/>
  <c r="F202" i="8"/>
  <c r="F200" i="8"/>
  <c r="F197" i="8"/>
  <c r="F203" i="8"/>
  <c r="F209" i="8"/>
  <c r="F195" i="8"/>
  <c r="F199" i="8"/>
  <c r="F194" i="8"/>
  <c r="F212" i="8"/>
  <c r="F213" i="8"/>
  <c r="F198" i="8"/>
  <c r="C100" i="8" l="1"/>
  <c r="F96" i="8" s="1"/>
  <c r="F208" i="8"/>
  <c r="F95" i="8" l="1"/>
  <c r="F94" i="8"/>
  <c r="F97" i="8"/>
  <c r="F99" i="8"/>
  <c r="F93" i="8"/>
  <c r="F98" i="8"/>
  <c r="F187" i="8"/>
  <c r="C220" i="8" l="1"/>
  <c r="C167" i="8" l="1"/>
  <c r="F165" i="8" s="1"/>
  <c r="C58" i="8"/>
  <c r="F55" i="8" s="1"/>
  <c r="D37" i="10"/>
  <c r="C37" i="10"/>
  <c r="D100" i="8"/>
  <c r="F222" i="8"/>
  <c r="F227" i="8"/>
  <c r="F225" i="8"/>
  <c r="F219" i="8"/>
  <c r="G226" i="8"/>
  <c r="G223" i="8"/>
  <c r="G219" i="8"/>
  <c r="F226" i="8"/>
  <c r="G224" i="8"/>
  <c r="F221" i="8"/>
  <c r="G225" i="8"/>
  <c r="G222" i="8"/>
  <c r="F223" i="8"/>
  <c r="G227" i="8"/>
  <c r="F224" i="8"/>
  <c r="G221" i="8"/>
  <c r="F164" i="8" l="1"/>
  <c r="F54" i="8"/>
  <c r="F57" i="8"/>
  <c r="F166" i="8"/>
  <c r="F56" i="8"/>
  <c r="F53" i="8"/>
  <c r="C155" i="8"/>
  <c r="G24" i="10"/>
  <c r="G25" i="10"/>
  <c r="G27" i="10"/>
  <c r="G23" i="10"/>
  <c r="G28" i="10"/>
  <c r="G22" i="10"/>
  <c r="G26" i="10"/>
  <c r="F26" i="10"/>
  <c r="F24" i="10"/>
  <c r="F22" i="10"/>
  <c r="F23" i="10"/>
  <c r="F25" i="10"/>
  <c r="F28" i="10"/>
  <c r="F27" i="10"/>
  <c r="G98" i="8"/>
  <c r="G93" i="8"/>
  <c r="G94" i="8"/>
  <c r="G96" i="8"/>
  <c r="G99" i="8"/>
  <c r="G101" i="8"/>
  <c r="G104" i="8"/>
  <c r="G95" i="8"/>
  <c r="G102" i="8"/>
  <c r="G97" i="8"/>
  <c r="G103" i="8"/>
  <c r="G105" i="8"/>
  <c r="F167" i="8" l="1"/>
  <c r="F152" i="8"/>
  <c r="F148" i="8"/>
  <c r="F144" i="8"/>
  <c r="F140" i="8"/>
  <c r="F146" i="8"/>
  <c r="F151" i="8"/>
  <c r="F147" i="8"/>
  <c r="F143" i="8"/>
  <c r="F139" i="8"/>
  <c r="F154" i="8"/>
  <c r="F142" i="8"/>
  <c r="F153" i="8"/>
  <c r="F149" i="8"/>
  <c r="F145" i="8"/>
  <c r="F141" i="8"/>
  <c r="F150" i="8"/>
  <c r="F138" i="8"/>
  <c r="F37" i="10"/>
  <c r="G37" i="10"/>
  <c r="G100" i="8"/>
  <c r="F155" i="8" l="1"/>
  <c r="F125" i="19"/>
  <c r="F217" i="8"/>
  <c r="F218" i="8"/>
  <c r="F220" i="8" l="1"/>
  <c r="C152" i="10" l="1"/>
  <c r="F155" i="10" l="1"/>
  <c r="F156" i="10"/>
  <c r="F159" i="10"/>
  <c r="F148" i="10"/>
  <c r="F157" i="10"/>
  <c r="F153" i="10"/>
  <c r="F150" i="10"/>
  <c r="F154" i="10"/>
  <c r="F149" i="10"/>
  <c r="F151" i="10"/>
  <c r="F158" i="10"/>
  <c r="F152" i="10" l="1"/>
  <c r="C49" i="10"/>
  <c r="D77" i="8" l="1"/>
  <c r="G73" i="8" l="1"/>
  <c r="G78" i="8"/>
  <c r="G80" i="8"/>
  <c r="G76" i="8"/>
  <c r="G81" i="8"/>
  <c r="G72" i="8"/>
  <c r="G74" i="8"/>
  <c r="G71" i="8"/>
  <c r="G79" i="8"/>
  <c r="G70" i="8"/>
  <c r="G75" i="8"/>
  <c r="G82" i="8"/>
  <c r="G77" i="8" l="1"/>
  <c r="C77" i="8" l="1"/>
  <c r="F80" i="8" s="1"/>
  <c r="F73" i="8" l="1"/>
  <c r="F79" i="8"/>
  <c r="F71" i="8"/>
  <c r="F76" i="8"/>
  <c r="F70" i="8"/>
  <c r="F82" i="8"/>
  <c r="F81" i="8"/>
  <c r="F74" i="8"/>
  <c r="F72" i="8"/>
  <c r="F75" i="8"/>
  <c r="F78" i="8"/>
  <c r="F77" i="8" l="1"/>
  <c r="C42" i="10" l="1"/>
  <c r="F39" i="10" l="1"/>
  <c r="F41" i="10"/>
  <c r="F40" i="10"/>
  <c r="F42" i="10" l="1"/>
  <c r="D155" i="8" l="1"/>
  <c r="G138" i="8" s="1"/>
  <c r="G155" i="8" s="1"/>
  <c r="C15" i="9" l="1"/>
  <c r="F20" i="9" l="1"/>
  <c r="F26" i="9"/>
  <c r="F22" i="9"/>
  <c r="F17" i="9"/>
  <c r="F23" i="9"/>
  <c r="F12" i="9"/>
  <c r="F14" i="9"/>
  <c r="F13" i="9"/>
  <c r="F21" i="9"/>
  <c r="F24" i="9"/>
  <c r="F18" i="9"/>
  <c r="F19" i="9"/>
  <c r="F25" i="9"/>
  <c r="F16" i="9"/>
  <c r="F15" i="9" l="1"/>
  <c r="E73" i="19" l="1"/>
  <c r="F69" i="19" s="1"/>
  <c r="F58" i="19" l="1"/>
  <c r="F66" i="19"/>
  <c r="F72" i="19"/>
  <c r="F67" i="19"/>
  <c r="F60" i="19"/>
  <c r="F63" i="19"/>
  <c r="F62" i="19"/>
  <c r="F68" i="19"/>
  <c r="F65" i="19"/>
  <c r="F59" i="19"/>
  <c r="F64" i="19"/>
  <c r="F71" i="19"/>
  <c r="F70" i="19"/>
  <c r="F61" i="19"/>
  <c r="F73" i="19" l="1"/>
  <c r="E50" i="18" l="1"/>
  <c r="D44" i="9"/>
  <c r="F114" i="18"/>
  <c r="F28" i="9"/>
  <c r="D21" i="18" l="1"/>
  <c r="C214" i="9"/>
  <c r="D315" i="9"/>
  <c r="E27" i="18"/>
  <c r="C227" i="9"/>
  <c r="E35" i="18"/>
  <c r="D350" i="9"/>
  <c r="C350" i="9"/>
  <c r="F109" i="18"/>
  <c r="D187" i="18"/>
  <c r="E187" i="18"/>
  <c r="D328" i="9"/>
  <c r="D227" i="9"/>
  <c r="C328" i="9"/>
  <c r="D249" i="9"/>
  <c r="D214" i="9"/>
  <c r="C315" i="9"/>
  <c r="C249" i="9"/>
  <c r="C44" i="9"/>
  <c r="G230" i="9" l="1"/>
  <c r="G229" i="9"/>
  <c r="G232" i="9"/>
  <c r="G231" i="9"/>
  <c r="G233" i="9"/>
  <c r="G228" i="9"/>
  <c r="F332" i="9"/>
  <c r="F323" i="9"/>
  <c r="F320" i="9"/>
  <c r="F326" i="9"/>
  <c r="F324" i="9"/>
  <c r="F333" i="9"/>
  <c r="F322" i="9"/>
  <c r="F331" i="9"/>
  <c r="F329" i="9"/>
  <c r="F325" i="9"/>
  <c r="F327" i="9"/>
  <c r="F334" i="9"/>
  <c r="F330" i="9"/>
  <c r="F321" i="9"/>
  <c r="F232" i="9"/>
  <c r="F233" i="9"/>
  <c r="F228" i="9"/>
  <c r="F229" i="9"/>
  <c r="F231" i="9"/>
  <c r="F230" i="9"/>
  <c r="G327" i="9"/>
  <c r="G325" i="9"/>
  <c r="G333" i="9"/>
  <c r="G329" i="9"/>
  <c r="G331" i="9"/>
  <c r="G324" i="9"/>
  <c r="G320" i="9"/>
  <c r="G332" i="9"/>
  <c r="G334" i="9"/>
  <c r="G322" i="9"/>
  <c r="G321" i="9"/>
  <c r="G323" i="9"/>
  <c r="G330" i="9"/>
  <c r="G326" i="9"/>
  <c r="F250" i="9"/>
  <c r="F254" i="9"/>
  <c r="F252" i="9"/>
  <c r="F255" i="9"/>
  <c r="F251" i="9"/>
  <c r="F253" i="9"/>
  <c r="F351" i="9"/>
  <c r="F342" i="9"/>
  <c r="F345" i="9"/>
  <c r="F344" i="9"/>
  <c r="F355" i="9"/>
  <c r="F347" i="9"/>
  <c r="F343" i="9"/>
  <c r="F353" i="9"/>
  <c r="F356" i="9"/>
  <c r="F348" i="9"/>
  <c r="F354" i="9"/>
  <c r="F352" i="9"/>
  <c r="F349" i="9"/>
  <c r="F346" i="9"/>
  <c r="G253" i="9"/>
  <c r="G254" i="9"/>
  <c r="G251" i="9"/>
  <c r="G252" i="9"/>
  <c r="G255" i="9"/>
  <c r="G250" i="9"/>
  <c r="G355" i="9"/>
  <c r="G344" i="9"/>
  <c r="G345" i="9"/>
  <c r="G348" i="9"/>
  <c r="G343" i="9"/>
  <c r="G351" i="9"/>
  <c r="G356" i="9"/>
  <c r="G352" i="9"/>
  <c r="G342" i="9"/>
  <c r="G354" i="9"/>
  <c r="G347" i="9"/>
  <c r="G353" i="9"/>
  <c r="G346" i="9"/>
  <c r="G349" i="9"/>
  <c r="G328" i="9" l="1"/>
  <c r="F350" i="9"/>
  <c r="F328" i="9"/>
  <c r="G350" i="9"/>
  <c r="F214" i="9" l="1"/>
  <c r="F315" i="9"/>
  <c r="F249" i="9"/>
  <c r="F227" i="9"/>
  <c r="G249" i="9"/>
  <c r="G227" i="9"/>
  <c r="G214" i="9"/>
  <c r="G315" i="9"/>
  <c r="F187" i="18" l="1"/>
  <c r="E21" i="18"/>
  <c r="F27" i="18"/>
  <c r="G82" i="24"/>
  <c r="G84" i="24"/>
  <c r="G85" i="24"/>
  <c r="G86" i="24"/>
  <c r="F44" i="9" l="1"/>
  <c r="F92" i="17" l="1"/>
  <c r="F93" i="17" s="1"/>
  <c r="E181" i="17"/>
  <c r="G218" i="8" l="1"/>
  <c r="G217" i="8"/>
  <c r="G220" i="8" l="1"/>
</calcChain>
</file>

<file path=xl/sharedStrings.xml><?xml version="1.0" encoding="utf-8"?>
<sst xmlns="http://schemas.openxmlformats.org/spreadsheetml/2006/main" count="2686" uniqueCount="2012">
  <si>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</si>
  <si>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</si>
  <si>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</si>
  <si>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</si>
  <si>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</si>
  <si>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</si>
  <si>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</si>
  <si>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</si>
  <si>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</si>
  <si>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</si>
  <si>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</si>
  <si>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</si>
  <si>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</si>
  <si>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</si>
  <si>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</si>
  <si>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</si>
  <si>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</si>
  <si>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</si>
  <si>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</si>
  <si>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C: HTT Harmonised Glossary</t>
  </si>
  <si>
    <t>Covered Bond Label Disclaimer</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</si>
  <si>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</si>
  <si>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</si>
  <si>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</si>
  <si>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</si>
  <si>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</si>
  <si>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</si>
  <si>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</si>
  <si>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</si>
  <si>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</si>
  <si>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</si>
  <si>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</si>
  <si>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</si>
  <si>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</si>
  <si>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</si>
  <si>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</si>
  <si>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</si>
  <si>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</si>
  <si>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</si>
  <si>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</si>
  <si>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</si>
  <si>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</si>
  <si>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</si>
  <si>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</si>
  <si>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</si>
  <si>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</si>
  <si>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</si>
  <si>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</si>
  <si>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</si>
  <si>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</si>
  <si>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</si>
  <si>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</si>
  <si>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</si>
  <si>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</si>
  <si>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</si>
  <si>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</si>
  <si>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</si>
  <si>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</si>
  <si>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</si>
  <si>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</si>
  <si>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</si>
  <si>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</si>
  <si>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</si>
  <si>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</si>
  <si>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</si>
  <si>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</si>
  <si>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</si>
  <si>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</si>
  <si>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</si>
  <si>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</si>
  <si>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</si>
  <si>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</si>
  <si>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</si>
  <si>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</si>
  <si>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</si>
  <si>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</si>
  <si>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</si>
  <si>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</si>
  <si>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</si>
  <si>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</si>
  <si>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</si>
  <si>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</si>
  <si>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</si>
  <si>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 Cover Pool</t>
  </si>
  <si>
    <t>G.3.3.1</t>
  </si>
  <si>
    <t>Mortgages</t>
  </si>
  <si>
    <t>G.3.3.2</t>
  </si>
  <si>
    <t xml:space="preserve">Public Sector </t>
  </si>
  <si>
    <t>G.3.3.3</t>
  </si>
  <si>
    <t>Shipping</t>
  </si>
  <si>
    <t>G.3.3.4</t>
  </si>
  <si>
    <t>G.3.3.5</t>
  </si>
  <si>
    <t>Other</t>
  </si>
  <si>
    <t>G.3.3.6</t>
  </si>
  <si>
    <t>Total</t>
  </si>
  <si>
    <t>OG.3.3.1</t>
  </si>
  <si>
    <t>o/w [If relevant, please specify]</t>
  </si>
  <si>
    <t>OG.3.3.2</t>
  </si>
  <si>
    <t>OG.3.3.3</t>
  </si>
  <si>
    <t>OG.3.3.4</t>
  </si>
  <si>
    <t>OG.3.3.5</t>
  </si>
  <si>
    <t>OG.3.3.6</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</si>
  <si>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</si>
  <si>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</si>
  <si>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</si>
  <si>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</si>
  <si>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</si>
  <si>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</si>
  <si>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</si>
  <si>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</si>
  <si>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</si>
  <si>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</si>
  <si>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</si>
  <si>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</si>
  <si>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</si>
  <si>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</si>
  <si>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</si>
  <si>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</si>
  <si>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</si>
  <si>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</si>
  <si>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</si>
  <si>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</si>
  <si>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</si>
  <si>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</si>
  <si>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</si>
  <si>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</si>
  <si>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</si>
  <si>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</si>
  <si>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</si>
  <si>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</si>
  <si>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</si>
  <si>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</si>
  <si>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</si>
  <si>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</si>
  <si>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</si>
  <si>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</si>
  <si>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</si>
  <si>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</si>
  <si>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</si>
  <si>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</si>
  <si>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</si>
  <si>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</si>
  <si>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</si>
  <si>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</si>
  <si>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</si>
  <si>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</si>
  <si>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</si>
  <si>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</si>
  <si>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</si>
  <si>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</si>
  <si>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</si>
  <si>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</si>
  <si>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</si>
  <si>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</si>
  <si>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</si>
  <si>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</si>
  <si>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</si>
  <si>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</si>
  <si>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</si>
  <si>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</si>
  <si>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</si>
  <si>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</si>
  <si>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</si>
  <si>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</si>
  <si>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</si>
  <si>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</si>
  <si>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</si>
  <si>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</si>
  <si>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</si>
  <si>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</si>
  <si>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</si>
  <si>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</si>
  <si>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</si>
  <si>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</si>
  <si>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</si>
  <si>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</si>
  <si>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</si>
  <si>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</si>
  <si>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</si>
  <si>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</si>
  <si>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</si>
  <si>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</si>
  <si>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</si>
  <si>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</si>
  <si>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</si>
  <si>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</si>
  <si>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</si>
  <si>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</si>
  <si>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</si>
  <si>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</si>
  <si>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</si>
  <si>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</si>
  <si>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</si>
  <si>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</si>
  <si>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</si>
  <si>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</si>
  <si>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</si>
  <si>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</si>
  <si>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</si>
  <si>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</si>
  <si>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</si>
  <si>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</si>
  <si>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</si>
  <si>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</si>
  <si>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</si>
  <si>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</si>
  <si>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</si>
  <si>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</si>
  <si>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</si>
  <si>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</si>
  <si>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</si>
  <si>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</si>
  <si>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</si>
  <si>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</si>
  <si>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</si>
  <si>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</si>
  <si>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</si>
  <si>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</si>
  <si>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</si>
  <si>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</si>
  <si>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</si>
  <si>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</si>
  <si>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</si>
  <si>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</si>
  <si>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</si>
  <si>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</si>
  <si>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</si>
  <si>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</si>
  <si>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</si>
  <si>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</si>
  <si>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</si>
  <si>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</si>
  <si>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</si>
  <si>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</si>
  <si>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</si>
  <si>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</si>
  <si>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</si>
  <si>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</si>
  <si>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</si>
  <si>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</si>
  <si>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</si>
  <si>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</si>
  <si>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</si>
  <si>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</si>
  <si>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</si>
  <si>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</si>
  <si>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</si>
  <si>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</si>
  <si>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</si>
  <si>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</si>
  <si>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</si>
  <si>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</si>
  <si>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</si>
  <si>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</si>
  <si>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</si>
  <si>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</si>
  <si>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</si>
  <si>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</si>
  <si>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</si>
  <si>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</si>
  <si>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</si>
  <si>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</si>
  <si>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</si>
  <si>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</si>
  <si>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</si>
  <si>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</si>
  <si>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</si>
  <si>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</si>
  <si>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</si>
  <si>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</si>
  <si>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</si>
  <si>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</si>
  <si>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</si>
  <si>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</si>
  <si>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</si>
  <si>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</si>
  <si>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</si>
  <si>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</si>
  <si>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</si>
  <si>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</si>
  <si>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</si>
  <si>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</si>
  <si>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</si>
  <si>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</si>
  <si>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</si>
  <si>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</si>
  <si>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</si>
  <si>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</si>
  <si>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</si>
  <si>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</si>
  <si>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</si>
  <si>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</si>
  <si>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</si>
  <si>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</si>
  <si>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</si>
  <si>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</si>
  <si>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</si>
  <si>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</si>
  <si>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</si>
  <si>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</si>
  <si>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</si>
  <si>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</si>
  <si>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</si>
  <si>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</si>
  <si>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</si>
  <si>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</si>
  <si>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</si>
  <si>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</si>
  <si>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</si>
  <si>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</si>
  <si>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</si>
  <si>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</si>
  <si>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</si>
  <si>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</si>
  <si>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</si>
  <si>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</si>
  <si>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</si>
  <si>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</si>
  <si>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</si>
  <si>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</si>
  <si>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</si>
  <si>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</si>
  <si>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</si>
  <si>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</si>
  <si>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</si>
  <si>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</si>
  <si>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</si>
  <si>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</si>
  <si>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</si>
  <si>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</si>
  <si>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</si>
  <si>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</si>
  <si>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</si>
  <si>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</si>
  <si>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</si>
  <si>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</si>
  <si>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</si>
  <si>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</si>
  <si>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</si>
  <si>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</si>
  <si>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</si>
  <si>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</si>
  <si>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</si>
  <si>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</si>
  <si>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</si>
  <si>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</si>
  <si>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</si>
  <si>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</si>
  <si>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</si>
  <si>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</si>
  <si>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</si>
  <si>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</si>
  <si>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</si>
  <si>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</si>
  <si>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</si>
  <si>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</si>
  <si>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</si>
  <si>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</si>
  <si>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</si>
  <si>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</si>
  <si>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</si>
  <si>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</si>
  <si>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</si>
  <si>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</si>
  <si>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</si>
  <si>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</si>
  <si>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</si>
  <si>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</si>
  <si>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</si>
  <si>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</si>
  <si>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</si>
  <si>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</si>
  <si>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</si>
  <si>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</si>
  <si>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</si>
  <si>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</si>
  <si>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</si>
  <si>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</si>
  <si>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</si>
  <si>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</si>
  <si>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</si>
  <si>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</si>
  <si>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</si>
  <si>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</si>
  <si>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</si>
  <si>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</si>
  <si>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</si>
  <si>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</si>
  <si>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</si>
  <si>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</si>
  <si>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</si>
  <si>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</si>
  <si>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</si>
  <si>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</si>
  <si>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</si>
  <si>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</si>
  <si>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</si>
  <si>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</si>
  <si>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</si>
  <si>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</si>
  <si>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</si>
  <si>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</si>
  <si>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</si>
  <si>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</si>
  <si>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</si>
  <si>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</si>
  <si>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</si>
  <si>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</si>
  <si>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</si>
  <si>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</si>
  <si>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</si>
  <si>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</si>
  <si>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</si>
  <si>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</si>
  <si>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</si>
  <si>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</si>
  <si>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</si>
  <si>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</si>
  <si>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</si>
  <si>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</si>
  <si>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</si>
  <si>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</si>
  <si>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</si>
  <si>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</si>
  <si>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</si>
  <si>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</si>
  <si>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</si>
  <si>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</si>
  <si>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</si>
  <si>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</si>
  <si>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</si>
  <si>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</si>
  <si>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</si>
  <si>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</si>
  <si>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</si>
  <si>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</si>
  <si>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</si>
  <si>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</si>
  <si>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</si>
  <si>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</si>
  <si>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</si>
  <si>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</si>
  <si>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</si>
  <si>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</si>
  <si>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</si>
  <si>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</si>
  <si>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</si>
  <si>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</si>
  <si>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</si>
  <si>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</si>
  <si>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</si>
  <si>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</si>
  <si>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</si>
  <si>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</si>
  <si>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</si>
  <si>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</si>
  <si>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</si>
  <si>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</si>
  <si>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</si>
  <si>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</si>
  <si>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</si>
  <si>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</si>
  <si>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</si>
  <si>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</si>
  <si>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</si>
  <si>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</si>
  <si>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</si>
  <si>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</si>
  <si>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</si>
  <si>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</si>
  <si>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</si>
  <si>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</si>
  <si>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</si>
  <si>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</si>
  <si>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</si>
  <si>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</si>
  <si>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</si>
  <si>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</si>
  <si>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</si>
  <si>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</si>
  <si>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</si>
  <si>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</si>
  <si>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</si>
  <si>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</si>
  <si>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</si>
  <si>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</si>
  <si>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</si>
  <si>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</si>
  <si>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</si>
  <si>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</si>
  <si>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</si>
  <si>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</si>
  <si>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</si>
  <si>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</si>
  <si>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</si>
  <si>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</si>
  <si>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</si>
  <si>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</si>
  <si>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</si>
  <si>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</si>
  <si>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</si>
  <si>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</si>
  <si>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</si>
  <si>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</si>
  <si>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</si>
  <si>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</si>
  <si>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</si>
  <si>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</si>
  <si>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</si>
  <si>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</si>
  <si>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</si>
  <si>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</si>
  <si>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</si>
  <si>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</si>
  <si>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</si>
  <si>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</si>
  <si>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</si>
  <si>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</si>
  <si>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</si>
  <si>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</si>
  <si>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</si>
  <si>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</si>
  <si>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</si>
  <si>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</si>
  <si>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</si>
  <si>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</si>
  <si>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</si>
  <si>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</si>
  <si>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</si>
  <si>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</si>
  <si>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</si>
  <si>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</si>
  <si>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</si>
  <si>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</si>
  <si>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</si>
  <si>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</si>
  <si>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</si>
  <si>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</si>
  <si>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</si>
  <si>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</si>
  <si>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</si>
  <si>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</si>
  <si>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</si>
  <si>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</si>
  <si>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</si>
  <si>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</si>
  <si>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</si>
  <si>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</si>
  <si>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</si>
  <si>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</si>
  <si>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</si>
  <si>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</si>
  <si>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</si>
  <si>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</si>
  <si>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</si>
  <si>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</si>
  <si>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</si>
  <si>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</si>
  <si>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</si>
  <si>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</si>
  <si>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</si>
  <si>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</si>
  <si>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</si>
  <si>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</si>
  <si>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</si>
  <si>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</si>
  <si>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</si>
  <si>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</si>
  <si>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</si>
  <si>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</si>
  <si>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</si>
  <si>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</si>
  <si>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</si>
  <si>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</si>
  <si>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</si>
  <si>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</si>
  <si>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</si>
  <si>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</si>
  <si>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</si>
  <si>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</si>
  <si>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</si>
  <si>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</si>
  <si>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</si>
  <si>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</si>
  <si>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</si>
  <si>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</si>
  <si>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</si>
  <si>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</si>
  <si>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</si>
  <si>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</si>
  <si>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</si>
  <si>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</si>
  <si>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</si>
  <si>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</si>
  <si>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</si>
  <si>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</si>
  <si>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</si>
  <si>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</si>
  <si>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</si>
  <si>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</si>
  <si>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</si>
  <si>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</si>
  <si>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</si>
  <si>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</si>
  <si>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</si>
  <si>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</si>
  <si>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</si>
  <si>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</si>
  <si>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</si>
  <si>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</si>
  <si>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</si>
  <si>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</si>
  <si>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</si>
  <si>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</si>
  <si>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</si>
  <si>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</si>
  <si>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</si>
  <si>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</si>
  <si>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</si>
  <si>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</si>
  <si>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</si>
  <si>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</si>
  <si>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</si>
  <si>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</si>
  <si>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</si>
  <si>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</si>
  <si>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</si>
  <si>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</si>
  <si>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</si>
  <si>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</si>
  <si>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</si>
  <si>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</si>
  <si>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</si>
  <si>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</si>
  <si>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</si>
  <si>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</si>
  <si>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</si>
  <si>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</si>
  <si>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</si>
  <si>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</si>
  <si>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</si>
  <si>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</si>
  <si>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</si>
  <si>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</si>
  <si>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</si>
  <si>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</si>
  <si>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</si>
  <si>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</si>
  <si>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</si>
  <si>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</si>
  <si>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</si>
  <si>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</si>
  <si>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</si>
  <si>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</si>
  <si>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</si>
  <si>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</si>
  <si>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</si>
  <si>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</si>
  <si>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</si>
  <si>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</si>
  <si>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</si>
  <si>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</si>
  <si>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</si>
  <si>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</si>
  <si>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</si>
  <si>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</si>
  <si>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</si>
  <si>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</si>
  <si>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</si>
  <si>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</si>
  <si>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</si>
  <si>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</si>
  <si>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</si>
  <si>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</si>
  <si>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</si>
  <si>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</si>
  <si>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</si>
  <si>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</si>
  <si>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</si>
  <si>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</si>
  <si>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</si>
  <si>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</si>
  <si>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</si>
  <si>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</si>
  <si>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</si>
  <si>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</si>
  <si>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</si>
  <si>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</si>
  <si>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</si>
  <si>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</si>
  <si>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</si>
  <si>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</si>
  <si>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</si>
  <si>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</si>
  <si>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</si>
  <si>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</si>
  <si>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</si>
  <si>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</si>
  <si>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</si>
  <si>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</si>
  <si>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</si>
  <si>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</si>
  <si>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</si>
  <si>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</si>
  <si>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</si>
  <si>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</si>
  <si>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</si>
  <si>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</si>
  <si>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</si>
  <si>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</si>
  <si>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</si>
  <si>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</si>
  <si>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</si>
  <si>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</si>
  <si>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</si>
  <si>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</si>
  <si>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</si>
  <si>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</si>
  <si>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</si>
  <si>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</si>
  <si>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</si>
  <si>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</si>
  <si>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</si>
  <si>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</si>
  <si>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</si>
  <si>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</si>
  <si>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</si>
  <si>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</si>
  <si>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</si>
  <si>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</si>
  <si>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</si>
  <si>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</si>
  <si>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</si>
  <si>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</si>
  <si>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</si>
  <si>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</si>
  <si>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</si>
  <si>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</si>
  <si>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</si>
  <si>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</si>
  <si>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</si>
  <si>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</si>
  <si>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</si>
  <si>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</si>
  <si>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</si>
  <si>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</si>
  <si>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</si>
  <si>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</si>
  <si>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</si>
  <si>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</si>
  <si>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</si>
  <si>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</si>
  <si>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</si>
  <si>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</si>
  <si>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</si>
  <si>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</si>
  <si>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</si>
  <si>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</si>
  <si>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</si>
  <si>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</si>
  <si>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</si>
  <si>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</si>
  <si>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</si>
  <si>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</si>
  <si>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</si>
  <si>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</si>
  <si>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</si>
  <si>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</si>
  <si>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</si>
  <si>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</si>
  <si>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</si>
  <si>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</si>
  <si>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</si>
  <si>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</si>
  <si>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</si>
  <si>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</si>
  <si>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</si>
  <si>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</si>
  <si>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</si>
  <si>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</si>
  <si>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</si>
  <si>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</si>
  <si>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</si>
  <si>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</si>
  <si>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</si>
  <si>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</si>
  <si>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</si>
  <si>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</si>
  <si>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</si>
  <si>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</si>
  <si>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</si>
  <si>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</si>
  <si>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</si>
  <si>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</si>
  <si>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</si>
  <si>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</si>
  <si>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</si>
  <si>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</si>
  <si>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</si>
  <si>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</si>
  <si>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</si>
  <si>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</si>
  <si>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</si>
  <si>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</si>
  <si>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</si>
  <si>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</si>
  <si>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</si>
  <si>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</si>
  <si>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</si>
  <si>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</si>
  <si>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</si>
  <si>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</si>
  <si>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</si>
  <si>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</si>
  <si>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</si>
  <si>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</si>
  <si>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</si>
  <si>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</si>
  <si>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</si>
  <si>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</si>
  <si>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</si>
  <si>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</si>
  <si>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</si>
  <si>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</si>
  <si>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</si>
  <si>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</si>
  <si>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</si>
  <si>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</si>
  <si>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</si>
  <si>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</si>
  <si>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</si>
  <si>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</si>
  <si>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</si>
  <si>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</si>
  <si>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</si>
  <si>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</si>
  <si>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</si>
  <si>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</si>
  <si>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</si>
  <si>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</si>
  <si>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</si>
  <si>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</si>
  <si>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</si>
  <si>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</si>
  <si>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</si>
  <si>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</si>
  <si>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</si>
  <si>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</si>
  <si>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</si>
  <si>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</si>
  <si>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</si>
  <si>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</si>
  <si>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</si>
  <si>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</si>
  <si>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</si>
  <si>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</si>
  <si>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</si>
  <si>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</si>
  <si>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</si>
  <si>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</si>
  <si>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</si>
  <si>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</si>
  <si>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</si>
  <si>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</si>
  <si>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</si>
  <si>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</si>
  <si>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</si>
  <si>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</si>
  <si>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</si>
  <si>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</si>
  <si>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</si>
  <si>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</si>
  <si>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</si>
  <si>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</si>
  <si>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</si>
  <si>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</si>
  <si>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</si>
  <si>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</si>
  <si>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</si>
  <si>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</si>
  <si>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</si>
  <si>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</si>
  <si>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</si>
  <si>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</si>
  <si>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</si>
  <si>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</si>
  <si>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</si>
  <si>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</si>
  <si>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</si>
  <si>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</si>
  <si>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</si>
  <si>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</si>
  <si>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</si>
  <si>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</si>
  <si>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</si>
  <si>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</si>
  <si>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</si>
  <si>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</si>
  <si>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</si>
  <si>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</si>
  <si>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</si>
  <si>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</si>
  <si>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</si>
  <si>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</si>
  <si>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</si>
  <si>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</si>
  <si>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</si>
  <si>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</si>
  <si>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</si>
  <si>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</si>
  <si>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</si>
  <si>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</si>
  <si>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</si>
  <si>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</si>
  <si>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</si>
  <si>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</si>
  <si>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</si>
  <si>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</si>
  <si>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</si>
  <si>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</si>
  <si>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</si>
  <si>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</si>
  <si>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</si>
  <si>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</si>
  <si>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</si>
  <si>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</si>
  <si>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</si>
  <si>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</si>
  <si>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</si>
  <si>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</si>
  <si>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</si>
  <si>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</si>
  <si>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</si>
  <si>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</si>
  <si>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</si>
  <si>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</si>
  <si>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</si>
  <si>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</si>
  <si>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</si>
  <si>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</si>
  <si>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</si>
  <si>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</si>
  <si>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</si>
  <si>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</si>
  <si>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</si>
  <si>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</si>
  <si>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</si>
  <si>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</si>
  <si>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</si>
  <si>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</si>
  <si>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</si>
  <si>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</si>
  <si>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</si>
  <si>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</si>
  <si>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</si>
  <si>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</si>
  <si>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</si>
  <si>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</si>
  <si>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</si>
  <si>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</si>
  <si>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</si>
  <si>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</si>
  <si>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</si>
  <si>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</si>
  <si>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</si>
  <si>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</si>
  <si>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</si>
  <si>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</si>
  <si>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</si>
  <si>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</si>
  <si>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</si>
  <si>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</si>
  <si>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</si>
  <si>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</si>
  <si>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</si>
  <si>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</si>
  <si>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</si>
  <si>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</si>
  <si>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</si>
  <si>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</si>
  <si>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</si>
  <si>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</si>
  <si>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</si>
  <si>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</si>
  <si>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</si>
  <si>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</si>
  <si>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</si>
  <si>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</si>
  <si>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</si>
  <si>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</si>
  <si>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</si>
  <si>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</si>
  <si>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</si>
  <si>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</si>
  <si>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</si>
  <si>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</si>
  <si>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</si>
  <si>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</si>
  <si>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</si>
  <si>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</si>
  <si>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</si>
  <si>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</si>
  <si>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</si>
  <si>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</si>
  <si>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</si>
  <si>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</si>
  <si>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</si>
  <si>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</si>
  <si>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</si>
  <si>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</si>
  <si>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</si>
  <si>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</si>
  <si>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</si>
  <si>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</si>
  <si>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</si>
  <si>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</si>
  <si>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</si>
  <si>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</si>
  <si>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</si>
  <si>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</si>
  <si>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</si>
  <si>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</si>
  <si>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</si>
  <si>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</si>
  <si>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</si>
  <si>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</si>
  <si>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</si>
  <si>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</si>
  <si>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</si>
  <si>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</si>
  <si>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</si>
  <si>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</si>
  <si>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</si>
  <si>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</si>
  <si>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</si>
  <si>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</si>
  <si>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</si>
  <si>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</si>
  <si>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</si>
  <si>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</si>
  <si>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</si>
  <si>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</si>
  <si>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</si>
  <si>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</si>
  <si>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</si>
  <si>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</si>
  <si>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</si>
  <si>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</si>
  <si>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</si>
  <si>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</si>
  <si>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</si>
  <si>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</si>
  <si>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</si>
  <si>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</si>
  <si>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</si>
  <si>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</si>
  <si>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</si>
  <si>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</si>
  <si>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</si>
  <si>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</si>
  <si>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</si>
  <si>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</si>
  <si>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</si>
  <si>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</si>
  <si>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</si>
  <si>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</si>
  <si>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</si>
  <si>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</si>
  <si>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</si>
  <si>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</si>
  <si>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</si>
  <si>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</si>
  <si>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</si>
  <si>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</si>
  <si>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</si>
  <si>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</si>
  <si>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</si>
  <si>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</si>
  <si>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</si>
  <si>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</si>
  <si>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</si>
  <si>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</si>
  <si>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</si>
  <si>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</si>
  <si>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</si>
  <si>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</si>
  <si>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OPS.8.8.8</t>
  </si>
  <si>
    <t>OPS.8.8.9</t>
  </si>
  <si>
    <t>OPS.8.8.10</t>
  </si>
  <si>
    <t>OPS.8.8.11</t>
  </si>
  <si>
    <t>OPS.8.8.12</t>
  </si>
  <si>
    <t>OPS.8.8.13</t>
  </si>
  <si>
    <t>9. Non-Performing Loans</t>
  </si>
  <si>
    <t>PS.8.9.1</t>
  </si>
  <si>
    <t>OPS.8.9.1</t>
  </si>
  <si>
    <t>OPS.8.9.2</t>
  </si>
  <si>
    <t>OPS.8.9.3</t>
  </si>
  <si>
    <t>OPS.8.9.4</t>
  </si>
  <si>
    <t>10. Concentration Risks</t>
  </si>
  <si>
    <t>PS.8.10.1</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</si>
  <si>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</si>
  <si>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</si>
  <si>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</si>
  <si>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</si>
  <si>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</si>
  <si>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</si>
  <si>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</si>
  <si>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</si>
  <si>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</si>
  <si>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</si>
  <si>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</si>
  <si>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</si>
  <si>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</si>
  <si>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</si>
  <si>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</si>
  <si>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</si>
  <si>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</si>
  <si>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</si>
  <si>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</si>
  <si>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</si>
  <si>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</si>
  <si>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</si>
  <si>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</si>
  <si>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</si>
  <si>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</si>
  <si>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</si>
  <si>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</si>
  <si>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</si>
  <si>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</si>
  <si>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</si>
  <si>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</si>
  <si>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</si>
  <si>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</si>
  <si>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</si>
  <si>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</si>
  <si>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</si>
  <si>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</si>
  <si>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</si>
  <si>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</si>
  <si>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</si>
  <si>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</si>
  <si>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</si>
  <si>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</si>
  <si>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</si>
  <si>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</si>
  <si>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</si>
  <si>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</si>
  <si>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</si>
  <si>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</si>
  <si>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</si>
  <si>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</si>
  <si>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</si>
  <si>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</si>
  <si>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</si>
  <si>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</si>
  <si>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</si>
  <si>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</si>
  <si>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</si>
  <si>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</si>
  <si>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</si>
  <si>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</si>
  <si>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</si>
  <si>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</si>
  <si>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</si>
  <si>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</si>
  <si>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</si>
  <si>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</si>
  <si>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</si>
  <si>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</si>
  <si>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</si>
  <si>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</si>
  <si>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</si>
  <si>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</si>
  <si>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</si>
  <si>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</si>
  <si>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</si>
  <si>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</si>
  <si>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</si>
  <si>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</si>
  <si>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</si>
  <si>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</si>
  <si>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</si>
  <si>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</si>
  <si>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</si>
  <si>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</si>
  <si>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</si>
  <si>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</si>
  <si>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</si>
  <si>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</si>
  <si>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</si>
  <si>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</si>
  <si>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</si>
  <si>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</si>
  <si>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</si>
  <si>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</si>
  <si>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</si>
  <si>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</si>
  <si>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</si>
  <si>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</si>
  <si>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</si>
  <si>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</si>
  <si>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</si>
  <si>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</si>
  <si>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</si>
  <si>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</si>
  <si>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</si>
  <si>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</si>
  <si>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</si>
  <si>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</si>
  <si>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</si>
  <si>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</si>
  <si>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</si>
  <si>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</si>
  <si>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</si>
  <si>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</si>
  <si>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</si>
  <si>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</si>
  <si>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</si>
  <si>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</si>
  <si>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</si>
  <si>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</si>
  <si>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</si>
  <si>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</si>
  <si>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</si>
  <si>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</si>
  <si>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</si>
  <si>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</si>
  <si>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</si>
  <si>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</si>
  <si>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</si>
  <si>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</si>
  <si>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</si>
  <si>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</si>
  <si>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</si>
  <si>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</si>
  <si>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</si>
  <si>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</si>
  <si>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</si>
  <si>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</si>
  <si>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</si>
  <si>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</si>
  <si>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</si>
  <si>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</si>
  <si>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</si>
  <si>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</si>
  <si>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</si>
  <si>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</si>
  <si>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</si>
  <si>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</si>
  <si>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</si>
  <si>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</si>
  <si>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</si>
  <si>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</si>
  <si>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</si>
  <si>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</si>
  <si>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</si>
  <si>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</si>
  <si>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</si>
  <si>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</si>
  <si>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</si>
  <si>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</si>
  <si>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</si>
  <si>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</si>
  <si>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</si>
  <si>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</si>
  <si>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</si>
  <si>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</si>
  <si>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</si>
  <si>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</si>
  <si>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</si>
  <si>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</si>
  <si>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</si>
  <si>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</si>
  <si>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</si>
  <si>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</si>
  <si>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</si>
  <si>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</si>
  <si>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</si>
  <si>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</si>
  <si>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</si>
  <si>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</si>
  <si>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</si>
  <si>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</si>
  <si>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</si>
  <si>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</si>
  <si>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</si>
  <si>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</si>
  <si>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</si>
  <si>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</si>
  <si>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</si>
  <si>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</si>
  <si>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</si>
  <si>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</si>
  <si>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</si>
  <si>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</si>
  <si>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</si>
  <si>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</si>
  <si>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</si>
  <si>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</si>
  <si>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</si>
  <si>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</si>
  <si>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</si>
  <si>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</si>
  <si>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</si>
  <si>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</si>
  <si>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</si>
  <si>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</si>
  <si>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</si>
  <si>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</si>
  <si>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</si>
  <si>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</si>
  <si>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</si>
  <si>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</si>
  <si>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</si>
  <si>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</si>
  <si>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</si>
  <si>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</si>
  <si>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</si>
  <si>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</si>
  <si>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</si>
  <si>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</si>
  <si>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</si>
  <si>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</si>
  <si>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</si>
  <si>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</si>
  <si>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</si>
  <si>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</si>
  <si>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</si>
  <si>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</si>
  <si>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</si>
  <si>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</si>
  <si>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Initial Maturity  </t>
  </si>
  <si>
    <t xml:space="preserve">Extended Maturity </t>
  </si>
  <si>
    <t>Eur</t>
  </si>
  <si>
    <t>Compagnie de Financement Foncier</t>
  </si>
  <si>
    <t>http://www.foncier.fr/regulated-information.html</t>
  </si>
  <si>
    <t>Y</t>
  </si>
  <si>
    <t>both</t>
  </si>
  <si>
    <t>http://www.ecbc.eu/framework/73/Obligations_Fonci%C3%A8res_-_OF</t>
  </si>
  <si>
    <t>0 - 0.5</t>
  </si>
  <si>
    <t>0.5 - 1</t>
  </si>
  <si>
    <t>1 - 5</t>
  </si>
  <si>
    <t>5 - 10</t>
  </si>
  <si>
    <t>10 - 50</t>
  </si>
  <si>
    <t>50 - 100</t>
  </si>
  <si>
    <t>&gt; 100</t>
  </si>
  <si>
    <t>Auvergne Rhône-Alpes</t>
  </si>
  <si>
    <t>Bourgogne Franche-Comté</t>
  </si>
  <si>
    <t>Bretagne</t>
  </si>
  <si>
    <t>Centre</t>
  </si>
  <si>
    <t>Corse</t>
  </si>
  <si>
    <t>Grand Est</t>
  </si>
  <si>
    <t>Hauts de France</t>
  </si>
  <si>
    <t>Ile-de-France</t>
  </si>
  <si>
    <t>Normandie</t>
  </si>
  <si>
    <t>Nouvelle Aquitaine</t>
  </si>
  <si>
    <t>Occitanie</t>
  </si>
  <si>
    <t>Pays de la Loire</t>
  </si>
  <si>
    <t>Provence-Alpes-Côte d'Azur</t>
  </si>
  <si>
    <t>Dom-Tom</t>
  </si>
  <si>
    <t>Etat Français</t>
  </si>
  <si>
    <t xml:space="preserve"> Auvergne Rhône-Alpes</t>
  </si>
  <si>
    <t xml:space="preserve"> Bourgogne Franche-Comté</t>
  </si>
  <si>
    <t xml:space="preserve"> Bretagne</t>
  </si>
  <si>
    <t xml:space="preserve"> Centre</t>
  </si>
  <si>
    <t>Outre mer</t>
  </si>
  <si>
    <t>0-200</t>
  </si>
  <si>
    <t>200-400</t>
  </si>
  <si>
    <t>400-600</t>
  </si>
  <si>
    <t>600-800</t>
  </si>
  <si>
    <t>800-1000</t>
  </si>
  <si>
    <t>&gt;1000</t>
  </si>
  <si>
    <t>The legal minimum in France is set at 105%.</t>
  </si>
  <si>
    <t>Fixed and Floating</t>
  </si>
  <si>
    <t>Maturity Buckets of Cover assets [i.e. how is the contractual and/or expected maturity defined? What assumptions eg, in terms of prepayments? etc.]</t>
  </si>
  <si>
    <t>Contractual maturities are calculated assuming a zero prepayment scenario on the cover pool assets.</t>
  </si>
  <si>
    <t>Hard bullet only</t>
  </si>
  <si>
    <t>10 largest borrowers</t>
  </si>
  <si>
    <t xml:space="preserve">Concentration risks </t>
  </si>
  <si>
    <t>Concentration riks are expressed in percentage of total cover assets</t>
  </si>
  <si>
    <t>defaulted (over 90 days past due), written-off or delinquent loans. Non performing loans are expressed in percentage of total cover assets</t>
  </si>
  <si>
    <t xml:space="preserve">Reporting date </t>
  </si>
  <si>
    <t>1.1</t>
  </si>
  <si>
    <t>Group</t>
  </si>
  <si>
    <t>Group parent company</t>
  </si>
  <si>
    <t>Group consolidated financial information (link)</t>
  </si>
  <si>
    <t>1.2</t>
  </si>
  <si>
    <t>Rating</t>
  </si>
  <si>
    <t>Rating Watch</t>
  </si>
  <si>
    <t>Outlook</t>
  </si>
  <si>
    <t>Senior unsecured rating (group parent company)</t>
  </si>
  <si>
    <t>Fitch</t>
  </si>
  <si>
    <t>Moody's</t>
  </si>
  <si>
    <t>S&amp;P</t>
  </si>
  <si>
    <t>1.3</t>
  </si>
  <si>
    <t>Rating watch</t>
  </si>
  <si>
    <t>Covered bond issuer rating (senior unsecured)</t>
  </si>
  <si>
    <t>1.4</t>
  </si>
  <si>
    <t>as of</t>
  </si>
  <si>
    <t>COVERED BOND ISSUER OVERVIEW</t>
  </si>
  <si>
    <t>2.1</t>
  </si>
  <si>
    <t>Covered bonds and cover pool</t>
  </si>
  <si>
    <t>outstanding</t>
  </si>
  <si>
    <t>Cover pool</t>
  </si>
  <si>
    <t>Commercial assets</t>
  </si>
  <si>
    <t>Residential assets</t>
  </si>
  <si>
    <t>Substitute assets</t>
  </si>
  <si>
    <t>Covered bonds</t>
  </si>
  <si>
    <t>2.2</t>
  </si>
  <si>
    <t>Covered bonds ratings</t>
  </si>
  <si>
    <t>Covered bonds rating</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</si>
  <si>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</si>
  <si>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</si>
  <si>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</si>
  <si>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</si>
  <si>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</si>
  <si>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</si>
  <si>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</si>
  <si>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</si>
  <si>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</si>
  <si>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</si>
  <si>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</si>
  <si>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</si>
  <si>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</si>
  <si>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</si>
  <si>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</si>
  <si>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Contractual</t>
  </si>
  <si>
    <t>Public sector</t>
  </si>
  <si>
    <t>WAL of cover pool</t>
  </si>
  <si>
    <t>WAL of covered bonds</t>
  </si>
  <si>
    <t>3.2</t>
  </si>
  <si>
    <t>0 - 1 Y (years)</t>
  </si>
  <si>
    <t>Expected maturity of cover pool</t>
  </si>
  <si>
    <t>Expected maturity of covered bonds</t>
  </si>
  <si>
    <t>3.3</t>
  </si>
  <si>
    <t>Contractual maturity of cover pool</t>
  </si>
  <si>
    <t>Contractual maturity of cov.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</si>
  <si>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</si>
  <si>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</si>
  <si>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</si>
  <si>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</si>
  <si>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</si>
  <si>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</si>
  <si>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</si>
  <si>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</si>
  <si>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</si>
  <si>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</si>
  <si>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</si>
  <si>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</si>
  <si>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</si>
  <si>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</si>
  <si>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4.1</t>
  </si>
  <si>
    <t>Arrears</t>
  </si>
  <si>
    <t>0-1 months</t>
  </si>
  <si>
    <t>1-2 months</t>
  </si>
  <si>
    <t>2-3 months</t>
  </si>
  <si>
    <t>3-6 months</t>
  </si>
  <si>
    <t>6+ (Defaulted)</t>
  </si>
  <si>
    <t>4.2</t>
  </si>
  <si>
    <t>Zone</t>
  </si>
  <si>
    <t>4.3</t>
  </si>
  <si>
    <t>Total 1st lien mortgages</t>
  </si>
  <si>
    <t>guaranteed</t>
  </si>
  <si>
    <t>Crédit Logement</t>
  </si>
  <si>
    <t>4.4</t>
  </si>
  <si>
    <t>Employees</t>
  </si>
  <si>
    <t>Civil servants</t>
  </si>
  <si>
    <t>Self employed</t>
  </si>
  <si>
    <t>Retired / Pensioner</t>
  </si>
  <si>
    <t>Other non-working</t>
  </si>
  <si>
    <t>Real estate company</t>
  </si>
  <si>
    <t>No data</t>
  </si>
  <si>
    <t>PUBLIC SECTOR COVER POOL DATA</t>
  </si>
  <si>
    <t>5.1</t>
  </si>
  <si>
    <t>Arrears and defaulted loans outstanding</t>
  </si>
  <si>
    <t>Defaulted (6+)</t>
  </si>
  <si>
    <t>5.2</t>
  </si>
  <si>
    <t>Geographical distribution and type of Claim</t>
  </si>
  <si>
    <t>Exposures to or garanteed by Supranational Institution</t>
  </si>
  <si>
    <t xml:space="preserve">Exposures to Sovereigns </t>
  </si>
  <si>
    <t xml:space="preserve">Exposures garanteed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</si>
  <si>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</si>
  <si>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</si>
  <si>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</si>
  <si>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</si>
  <si>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</si>
  <si>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</si>
  <si>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</si>
  <si>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</si>
  <si>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</si>
  <si>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</si>
  <si>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</si>
  <si>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</si>
  <si>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</si>
  <si>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</si>
  <si>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</si>
  <si>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</si>
  <si>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</si>
  <si>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</si>
  <si>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</si>
  <si>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</si>
  <si>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</si>
  <si>
    <t>Non privileged liabilities as of privileged liabilities, after swap and net of repurchase agreements</t>
  </si>
  <si>
    <t>Indexed current LTV : Calculated on the basis of the current outstanding amount of the loans to the appraised  values or prices of the residential assets using an indexation methodology. The loan-to-value ratio on residential mortgage loans is the ratio of the outstanding principal over the current value of the underlying real estate. 
Unindexed LTV: Calculated on the basis of the current outstanding amount of the loans and the initial valuation / price of the residential assets.</t>
  </si>
  <si>
    <t>résidential  as % of total cover assets</t>
  </si>
  <si>
    <t>commercial as % of total cover assets</t>
  </si>
  <si>
    <t>mortgage as % of total cover assets</t>
  </si>
  <si>
    <t>quaterly</t>
  </si>
  <si>
    <t>Mortgage : right granted to a creditor on a real property as security for a debt, without dispossessing the owner of his right to the property. 
The types of loans financing residential properties in Compagnie de Financement Foncier’s cover pool are as follows:
      • Loans secured by a first-lien mortgage or equivalent (article L513-3 du Code Monétaire et Financier)
      • Loans secured by a first lien mortgage and guaranteed by FGAS (a government fund promoting access to home ownership)
      • Loans with a Credit Logement guarantee (articles L513-3 and R513-5 du Code Monétaire et Financier)</t>
  </si>
  <si>
    <t xml:space="preserve">Compagnie de Financement Foncier </t>
  </si>
  <si>
    <t>FRENCH NATIONAL COVERED BOND LABEL REPORTING TEMPLATE</t>
  </si>
  <si>
    <t xml:space="preserve">CB ISSUER </t>
  </si>
  <si>
    <t>GROUP LEVEL INFORMATION AND SENIOR UNSECURED RATINGS</t>
  </si>
  <si>
    <t>BPCE</t>
  </si>
  <si>
    <t>Crédit Foncier de France</t>
  </si>
  <si>
    <t>http://www.creditfoncier.com/nous-connaitre/espace-documentation/</t>
  </si>
  <si>
    <t>A</t>
  </si>
  <si>
    <t>stable</t>
  </si>
  <si>
    <t>N/A</t>
  </si>
  <si>
    <t>Common Equity Tier 1 ratio Group (%)</t>
  </si>
  <si>
    <t>Common Equity Tier 1 ratio Group parent company (%)</t>
  </si>
  <si>
    <t>Common Equity Tier 1 covered bond issuer (%)</t>
  </si>
  <si>
    <t>Tier 1 ratio Covered Bond Issuer (%)</t>
  </si>
  <si>
    <t>Covered bond issuer</t>
  </si>
  <si>
    <t>Name of the covered bond issuer</t>
  </si>
  <si>
    <t>Country in which the issuer is based</t>
  </si>
  <si>
    <t>Financial information (link)</t>
  </si>
  <si>
    <t>Information on the legal framework (link)</t>
  </si>
  <si>
    <t>UCITS compliant (Y / N) ?</t>
  </si>
  <si>
    <t>CRD compliant (Y / N) ?</t>
  </si>
  <si>
    <t>of which eligible</t>
  </si>
  <si>
    <t>to CB refinancing</t>
  </si>
  <si>
    <t>Overcollateralisation ratios</t>
  </si>
  <si>
    <t>Minimum (%)</t>
  </si>
  <si>
    <t>Current (%)</t>
  </si>
  <si>
    <t>Legal ("coverage ratio")</t>
  </si>
  <si>
    <t>Contractual (ACT)</t>
  </si>
  <si>
    <t>(non privileged liabilities net of repurchase agreements as % of privileged liabilities, after swap)</t>
  </si>
  <si>
    <t>2.4</t>
  </si>
  <si>
    <t>Aaa</t>
  </si>
  <si>
    <t>AAA</t>
  </si>
  <si>
    <t>2.5</t>
  </si>
  <si>
    <t>exchange rate impact</t>
  </si>
  <si>
    <t>2.6</t>
  </si>
  <si>
    <t>Information required under article 129 (7) CRR </t>
  </si>
  <si>
    <r>
      <t xml:space="preserve">(i)         Value of the cover pool and outstanding covered bonds : </t>
    </r>
    <r>
      <rPr>
        <i/>
        <sz val="10"/>
        <color theme="8" tint="-0.499984740745262"/>
        <rFont val="Arial"/>
        <family val="2"/>
      </rPr>
      <t>please refer to section 2.2</t>
    </r>
  </si>
  <si>
    <r>
      <t xml:space="preserve">(ii)        Geographical distribution : </t>
    </r>
    <r>
      <rPr>
        <i/>
        <sz val="10"/>
        <color theme="8" tint="-0.499984740745262"/>
        <rFont val="Arial"/>
        <family val="2"/>
      </rPr>
      <t>please refer to section 4.3 (residential), 5.2 , 5.3 and 5.4 (public sector)</t>
    </r>
  </si>
  <si>
    <r>
      <t xml:space="preserve">            Type of cover assets : </t>
    </r>
    <r>
      <rPr>
        <i/>
        <sz val="10"/>
        <color theme="8" tint="-0.499984740745262"/>
        <rFont val="Arial"/>
        <family val="2"/>
      </rPr>
      <t>section 2.2</t>
    </r>
  </si>
  <si>
    <r>
      <t xml:space="preserve">            Loan size : </t>
    </r>
    <r>
      <rPr>
        <i/>
        <sz val="10"/>
        <color theme="8" tint="-0.499984740745262"/>
        <rFont val="Arial"/>
        <family val="2"/>
      </rPr>
      <t xml:space="preserve">section 4.12 (residential) and 5.8 (public sector)  </t>
    </r>
  </si>
  <si>
    <t xml:space="preserve">            Interest rate and currency risks </t>
  </si>
  <si>
    <r>
      <t xml:space="preserve">hedging policy : </t>
    </r>
    <r>
      <rPr>
        <i/>
        <sz val="10"/>
        <color theme="8" tint="-0.499984740745262"/>
        <rFont val="Arial"/>
        <family val="2"/>
      </rPr>
      <t xml:space="preserve">section 3.4 </t>
    </r>
  </si>
  <si>
    <r>
      <t xml:space="preserve">assets interest rate and currency : </t>
    </r>
    <r>
      <rPr>
        <i/>
        <sz val="10"/>
        <color theme="8" tint="-0.499984740745262"/>
        <rFont val="Arial"/>
        <family val="2"/>
      </rPr>
      <t>section 4.10 (residential), 5.5 and 5.6 (public sector)</t>
    </r>
  </si>
  <si>
    <r>
      <t xml:space="preserve">CB interest rate and currency : </t>
    </r>
    <r>
      <rPr>
        <i/>
        <sz val="10"/>
        <color theme="8" tint="-0.499984740745262"/>
        <rFont val="Arial"/>
        <family val="2"/>
      </rPr>
      <t>section 6.1 and 6.2 (Covered bonds tab/worksheet)</t>
    </r>
  </si>
  <si>
    <r>
      <t>(iii)        Maturity structure of cover assets and covered bonds :</t>
    </r>
    <r>
      <rPr>
        <i/>
        <sz val="10"/>
        <color theme="8" tint="-0.499984740745262"/>
        <rFont val="Arial"/>
        <family val="2"/>
      </rPr>
      <t xml:space="preserve"> please refer to  section 3.1, 3.2 and 3.3 </t>
    </r>
  </si>
  <si>
    <r>
      <t xml:space="preserve">(iv)        Percentage of loans more than ninety days past due : </t>
    </r>
    <r>
      <rPr>
        <i/>
        <sz val="10"/>
        <color theme="8" tint="-0.499984740745262"/>
        <rFont val="Arial"/>
        <family val="2"/>
      </rPr>
      <t xml:space="preserve">please refer to section 4.1 (residential) and 5.1 (public sector) </t>
    </r>
  </si>
  <si>
    <t>2.7</t>
  </si>
  <si>
    <t>Compliance with the article  129 CRR in full</t>
  </si>
  <si>
    <t>WAL of total liabilities</t>
  </si>
  <si>
    <r>
      <rPr>
        <b/>
        <sz val="10"/>
        <rFont val="Arial"/>
        <family val="2"/>
      </rPr>
      <t xml:space="preserve">Hedging transactions
</t>
    </r>
    <r>
      <rPr>
        <sz val="10"/>
        <rFont val="Arial"/>
        <family val="2"/>
      </rPr>
      <t xml:space="preserve">
Both Assets and Liabilities are hedged for currency and interest rate risks.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t>
    </r>
  </si>
  <si>
    <t>Internal interest rate swaps</t>
  </si>
  <si>
    <t>External interest rate swaps</t>
  </si>
  <si>
    <r>
      <rPr>
        <b/>
        <sz val="10"/>
        <rFont val="Arial"/>
        <family val="2"/>
      </rPr>
      <t xml:space="preserve">No currency risk
</t>
    </r>
    <r>
      <rPr>
        <sz val="10"/>
        <rFont val="Arial"/>
        <family val="2"/>
      </rPr>
      <t xml:space="preserve">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r>
  </si>
  <si>
    <t>Internal currency swaps</t>
  </si>
  <si>
    <t>External currency swaps</t>
  </si>
  <si>
    <t>Liquid assets</t>
  </si>
  <si>
    <t>Outstanding nominal</t>
  </si>
  <si>
    <t>ECB eligible internal ABS</t>
  </si>
  <si>
    <t>ECB eligible external ABS</t>
  </si>
  <si>
    <t>ECB eligible public exposures</t>
  </si>
  <si>
    <t>Transitional arrangement Banque de France</t>
  </si>
  <si>
    <t>Deposits with Banque de France</t>
  </si>
  <si>
    <t>ECB eligible</t>
  </si>
  <si>
    <t>Total liquid assets</t>
  </si>
  <si>
    <t>% liquid assets / covered bonds</t>
  </si>
  <si>
    <t>Liquidity support</t>
  </si>
  <si>
    <t>Comments</t>
  </si>
  <si>
    <t>% liquidity support / covered bonds</t>
  </si>
  <si>
    <t>3.6</t>
  </si>
  <si>
    <t>RESIDENTIAL AND COMMERCIAL COVER POOL DATA</t>
  </si>
  <si>
    <t>Amounts in this section do not take account of impairments.</t>
  </si>
  <si>
    <t>% of oustanding residential cover pool</t>
  </si>
  <si>
    <t>% of total cover pool</t>
  </si>
  <si>
    <t>Currently performing</t>
  </si>
  <si>
    <t>&gt; 3 months</t>
  </si>
  <si>
    <t>Regional breakdown of assets</t>
  </si>
  <si>
    <t>Region</t>
  </si>
  <si>
    <t>région de Bruxelles- capitale</t>
  </si>
  <si>
    <t>région flamande</t>
  </si>
  <si>
    <t>région wallonne</t>
  </si>
  <si>
    <t xml:space="preserve">Unindexed current LTV </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</si>
  <si>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</si>
  <si>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</si>
  <si>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</si>
  <si>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</si>
  <si>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</si>
  <si>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</si>
  <si>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</si>
  <si>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</si>
  <si>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</si>
  <si>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</si>
  <si>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</si>
  <si>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</si>
  <si>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</si>
  <si>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</si>
  <si>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</si>
  <si>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</si>
  <si>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</si>
  <si>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 xml:space="preserve">Indexed current LTV </t>
  </si>
  <si>
    <t xml:space="preserve">Indexed LTV is calculated on the basis of the current outstanding amount of the loans to the appraised values or prices of the residential assets using an indexation methodology. </t>
  </si>
  <si>
    <t>(see explanation §4.5)</t>
  </si>
  <si>
    <t>WA indexed current LTVs (%)</t>
  </si>
  <si>
    <t>4.6</t>
  </si>
  <si>
    <t>Mortgages and guarantees</t>
  </si>
  <si>
    <t>1st lien mortgage with public guaranty</t>
  </si>
  <si>
    <t>French State (subsidised sector)</t>
  </si>
  <si>
    <t>FGAS and NHG</t>
  </si>
  <si>
    <t>1st lien mortgage without guaranty</t>
  </si>
  <si>
    <t>Total guarantees</t>
  </si>
  <si>
    <t>4.7</t>
  </si>
  <si>
    <t>Seasoning</t>
  </si>
  <si>
    <t>Months</t>
  </si>
  <si>
    <t>&lt; 12</t>
  </si>
  <si>
    <t>12 - 24</t>
  </si>
  <si>
    <t>24 - 36</t>
  </si>
  <si>
    <t>36 - 60</t>
  </si>
  <si>
    <t>&gt; 60</t>
  </si>
  <si>
    <t>4.8</t>
  </si>
  <si>
    <t>Loan purpose</t>
  </si>
  <si>
    <t>Second home</t>
  </si>
  <si>
    <t>Buy-to-let</t>
  </si>
  <si>
    <t>4.9</t>
  </si>
  <si>
    <t>Principal amortisation</t>
  </si>
  <si>
    <t>Partial bullet</t>
  </si>
  <si>
    <t>Bullet</t>
  </si>
  <si>
    <t>4.10</t>
  </si>
  <si>
    <t>Interest rate type (without accounting for the hedge in place)</t>
  </si>
  <si>
    <t>Fixed for life</t>
  </si>
  <si>
    <t>Capped for life</t>
  </si>
  <si>
    <t>Floating (1y or less)</t>
  </si>
  <si>
    <t>Mixed (1y+)</t>
  </si>
  <si>
    <t>4.11</t>
  </si>
  <si>
    <t>Borrowers</t>
  </si>
  <si>
    <t>4.12</t>
  </si>
  <si>
    <t>Granularity, large exposures and loan size</t>
  </si>
  <si>
    <t>Number of loans</t>
  </si>
  <si>
    <t>Average outstanding balance (€)</t>
  </si>
  <si>
    <t>% of total
cover pool</t>
  </si>
  <si>
    <t>5 largest exposures (%)</t>
  </si>
  <si>
    <t>10 largest exposures (%)</t>
  </si>
  <si>
    <r>
      <t xml:space="preserve">Loan size </t>
    </r>
    <r>
      <rPr>
        <sz val="10"/>
        <rFont val="Arial"/>
        <family val="2"/>
      </rPr>
      <t>(buckets in thousand EUR)</t>
    </r>
  </si>
  <si>
    <t xml:space="preserve">Number of loans </t>
  </si>
  <si>
    <t>Outstanding in EUR millions</t>
  </si>
  <si>
    <t>% of total cover pool (outstanding)</t>
  </si>
  <si>
    <t>800- 1 000</t>
  </si>
  <si>
    <t>&gt; 1 000</t>
  </si>
  <si>
    <t xml:space="preserve">TOTAL </t>
  </si>
  <si>
    <t>4.13</t>
  </si>
  <si>
    <t>Residential MBS</t>
  </si>
  <si>
    <t>External RMBS DETAILS</t>
  </si>
  <si>
    <t>Name</t>
  </si>
  <si>
    <t>ISIN</t>
  </si>
  <si>
    <t>Outstanding balance</t>
  </si>
  <si>
    <t>Year of last issuance</t>
  </si>
  <si>
    <t>Main country (assets)</t>
  </si>
  <si>
    <t>Originator(s)</t>
  </si>
  <si>
    <t>CB ISSUER</t>
  </si>
  <si>
    <t>Reporting date</t>
  </si>
  <si>
    <t>Amounts in this section do not take account of currency swaps and impairments.</t>
  </si>
  <si>
    <t>% of outstanding public sector cover pool</t>
  </si>
  <si>
    <t>ASIA</t>
  </si>
  <si>
    <t>NORTH AMERICA</t>
  </si>
  <si>
    <t>United States</t>
  </si>
  <si>
    <t>5.3</t>
  </si>
  <si>
    <t>Geographical distribution and nature of the underlying operation</t>
  </si>
  <si>
    <t>LOANS</t>
  </si>
  <si>
    <t>SECURITIES</t>
  </si>
  <si>
    <t>ABS</t>
  </si>
  <si>
    <t>5.4</t>
  </si>
  <si>
    <t>Regional exposures : France</t>
  </si>
  <si>
    <t>% of outstanding  French public sector cover pool</t>
  </si>
  <si>
    <t>5.5</t>
  </si>
  <si>
    <t>Interest rate (without accounting for the hedge in place)</t>
  </si>
  <si>
    <t>Floating</t>
  </si>
  <si>
    <t>Mixed</t>
  </si>
  <si>
    <t>5.6</t>
  </si>
  <si>
    <t>Currency</t>
  </si>
  <si>
    <t>USD</t>
  </si>
  <si>
    <t>JPY</t>
  </si>
  <si>
    <t>CHF</t>
  </si>
  <si>
    <t>5.7</t>
  </si>
  <si>
    <t>5.8</t>
  </si>
  <si>
    <t>Number of exposures</t>
  </si>
  <si>
    <r>
      <t>Loan size</t>
    </r>
    <r>
      <rPr>
        <sz val="10"/>
        <rFont val="Arial"/>
        <family val="2"/>
      </rPr>
      <t xml:space="preserve"> (buckets in EUR million)</t>
    </r>
  </si>
  <si>
    <t>5.9</t>
  </si>
  <si>
    <t>Public sector ABS</t>
  </si>
  <si>
    <t>INTERNAL</t>
  </si>
  <si>
    <t>EXTERNAL</t>
  </si>
  <si>
    <t>External ABS DETAILS</t>
  </si>
  <si>
    <t>Amounts in EUR, foreign currency amounts converted to EUR at respective closing rates</t>
  </si>
  <si>
    <t>Denominated in AUD</t>
  </si>
  <si>
    <t>Denominated in CAD</t>
  </si>
  <si>
    <t>Denominated in NOK</t>
  </si>
  <si>
    <t>Amounts in EUR, foreign currency amounts converted to EUR at respective issuance date rates</t>
  </si>
  <si>
    <t>Unless detailed otherwise</t>
  </si>
  <si>
    <t>all amounts in EUR millions (without decimals)</t>
  </si>
  <si>
    <t>percentages (%) with 1 decimal</t>
  </si>
  <si>
    <t>time periods in years (with 1 decimal)</t>
  </si>
  <si>
    <t>Group level information, senior unsecured ratings and covered bond issuer overview</t>
  </si>
  <si>
    <t>Ratings of the parent company of the group in which the CB issuer is consolidated.</t>
  </si>
  <si>
    <t>Covered bond issuer ratings</t>
  </si>
  <si>
    <t>The rating agencies' methodologies usually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</si>
  <si>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</si>
  <si>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</si>
  <si>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</si>
  <si>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</si>
  <si>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</si>
  <si>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</si>
  <si>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</si>
  <si>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</si>
  <si>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</si>
  <si>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</si>
  <si>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</si>
  <si>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"Of which assets eligible to CB refinancing" :</t>
  </si>
  <si>
    <t>The outstanding amount of eligible assets including replacement assets shall be filled in. 
The eligible amounts only take into account assets which fulfill the legal eligibility criteria to the cover pool. 
E.g., for residential loans to individuals, the eligible amounts are limited to 80% of the value of the pledged property for mortgage loans or of the financed property for guaranteed loans. The legal coverage ratio's weightings of eligible assets are not taken into account in this calculation (e.g. a loan guaranteed by an eligible guarantor with an LTV level below the 80% / 60% cap is entered for 100% of its outstanding amount regardless of the  guarantor's rating).
The total amount is the same as the one used in the numerator of the legal coverage ratio. In particular, it excludes the amounts exceeding the LTV limits as well as all repurchase agreements.</t>
  </si>
  <si>
    <t>3.</t>
  </si>
  <si>
    <t>ALM</t>
  </si>
  <si>
    <t>Contractual maturities :</t>
  </si>
  <si>
    <t>Expected maturities :</t>
  </si>
  <si>
    <t>The assumptions underlying the calculation of the expected WAL and expected maturity breakdown</t>
  </si>
  <si>
    <t>shall be disclosed for each element of the cover pool including substitute assets.</t>
  </si>
  <si>
    <t>Internal swaps :  swap counterparties are part of BPCE group (Crédit Foncier &amp; Natixis)</t>
  </si>
  <si>
    <t>External swaps : swap counterparties are entities outside BPCE group</t>
  </si>
  <si>
    <t>Residential cover pool data</t>
  </si>
  <si>
    <t>4.2 - 4.3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</si>
  <si>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</si>
  <si>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</si>
  <si>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</si>
  <si>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 xml:space="preserve">guaranteed loans. </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</si>
  <si>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</si>
  <si>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</si>
  <si>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</si>
  <si>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</si>
  <si>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</si>
  <si>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 xml:space="preserve">values or prices of the residential assets using an indexation methodology. </t>
  </si>
  <si>
    <t>Interest rate type</t>
  </si>
  <si>
    <r>
      <t>"Floating"</t>
    </r>
    <r>
      <rPr>
        <sz val="10"/>
        <rFont val="Arial"/>
        <family val="2"/>
      </rPr>
      <t xml:space="preserve"> includes loans with interest rate reset periods not exceeding one year. </t>
    </r>
  </si>
  <si>
    <r>
      <t>"Mixed"</t>
    </r>
    <r>
      <rPr>
        <sz val="10"/>
        <rFont val="Arial"/>
        <family val="2"/>
      </rPr>
      <t xml:space="preserve"> shall be used for loans with a combination of fixed, capped or floating periods (e.g. 10 years initial </t>
    </r>
  </si>
  <si>
    <t>fixed rate switching to floating) or for loans whith interest rate reset periods exceeding one year.</t>
  </si>
  <si>
    <t>Public Sector cover pool data</t>
  </si>
  <si>
    <t>Exposure to the Banque de France is not included in this section.</t>
  </si>
  <si>
    <t>This document contains unaudited interim financial information, which has not been reviewed by the statutory auditors of Compagnie de Financement Foncier (the “Company”). It is a free English translation of the unaudited quarterly financial information required to be published by the Company. It is provided for information purposes only and shall in no event be considered as an invitation to invest, a solicitation of business or a public issue and does not constitute an offer to buy, sell, subscribe, or provide financial services. It should also not be considered as a recommendation or a solicitation to buy or sell obligations foncières.
In particular, this document and the information contained herein do not constitute an offer of securities for sale in the United States. No securities of the Company have been or will be registered under the US Securities Act of 1933, as amended (the "Securities Act"). Pursuant to an Order of the Securities and Exchange Commission, the Company has been exempted from all provisions of the Investment Company Act of 1940, as amended, subject to compliance with certain conditions. The Company does not intend to register an offering in the United States of America or conduct any public offering of securities in the United States of America. This document and its contents may not be viewed by persons within the United States of America (within the meaning of Regulation S under the Securities Act) other than “qualified institutional buyers” (“QIBs”) as defined in Rule 144A under the Securities Act (“Rule 144A”). Obligations foncières may not be offered or sold in the United States of America except to QIBs in reliance on Rule 144A or another exemption from, or transaction not subject to, the registration requirements of the Securities Act.
Any investment decision to purchase any obligations foncières of the Company should be made solely on the basis of the final terms and conditions of such obligations foncières and the information contained in an offering memorandum produced in connection with the proposed offering of such obligations foncières and no reliance is to be placed on any representations other than those contained in such offering memorandum, which will be published by the Company in connection with a proposed offering. Any offering memorandum produced in connection with any offering of obligations foncières may contain information different from the information contained in this document. Prospective investors are required to make their own independent investigations and appraisals of the business and financial condition of the Company and the nature of the obligations foncières and consult with their own financial, legal or other advisors before taking any investment decision with respect to obligations foncières of the Company.
This information is provided "as is", and is for information purposes only. It has nonetheless been supplied by sources that are deemed to be reliable. However, where information was furnished by third party sources, the Company has not verified the accuracy and completeness of such information.
It is the intention of the Company to ensure that the information is accurate and up-to-date, and it reserves the right to make corrections to the content at any time, without prior notice. It is not, however, in a position to guarantee that such information is complete. It moreover does not accept any responsibility in the event of any mistake, inaccuracy or omission relating to such information.</t>
  </si>
  <si>
    <t xml:space="preserve"> </t>
  </si>
  <si>
    <t>Worksheet D1: National Transparency Template (NTT) overview</t>
  </si>
  <si>
    <t>Worksheet D3: NTT public sector</t>
  </si>
  <si>
    <t>Worksheet D2: NTT residential and commercial sectors</t>
  </si>
  <si>
    <t>Worksheet D4: NTT cover bonds</t>
  </si>
  <si>
    <t>Worksheet D5: NTT explanations</t>
  </si>
  <si>
    <t>Worksheet D6: NTT disclaimer</t>
  </si>
  <si>
    <t>The ratio between weighted assets and privileged debt. The numerator of the ratio takes into account only assets which fulfill the legal eligibility criteria to the cover pool: for residential loans to individuals, the eligible amounts are limited to 80% of the pledged property  value, unless for loans guaranteed by FGAS for which the limit is set at 100%; all other loans are limited at 60%. It excludes the amounts exceeding the legal LTV limits, all repurchase agreements as well as all non collateralised group's exposures exceeding 25% of the non-privileged liabilities.</t>
  </si>
  <si>
    <t xml:space="preserve">OC Calculation: actual </t>
  </si>
  <si>
    <t>The value of the regulatory overcollateralisation ratio is estimated. It is validated by the Specific Controller at the end of the quarter following the closing date</t>
  </si>
  <si>
    <t xml:space="preserve">Hedging transactions                                                                                                                                                                                                                                                                                                                                   Both Assets and Liabilities are hedged for currency and interest rate risks at origination. 
Macro-hedging swaps are entered into when acquiring loan portfolios, while micro-hedging swaps are used for single transactions. 
Credit Foncier acts as counterparty on the swaps hedging the loan portfolios sold to Compagnie de Financement Foncier and on the majority of the vanilla swaps hedging the bonds issued by Compagnie de Financement Foncier. Major international banks act as counterparties on the swaps hedging the rest of the transactions. 
All counterparties have concluded collateral agreements with Compagnie de Financement Foncier that require them to post collateral depending on their debt position and rating. However, the agreements stipulate that Compagnie de Financement Foncier shall not deposit any collateral.
Interest rate positions are reviewed each quarter and macro-hedged if found that the position has deteriorated to an extent that might result in non-compliance with the strict limits that Compagnie de Financement Foncier has committed to. Whenever early repayments exceed budgeted amounts, an interest rate swap is entered into in order to minimize the open position.
Basic risks, resulting from different reference rates on positions already transformed into variable rates by swaps, are managed through macro hedges. 
Special interest rate risk reduction mechanisms have been put in place with the French state for the subsidized sector loans.                                                                                                                                                                                                                                                                                                                                                                                                                                        
No currency risk
Compagnie de Financement Foncier does not allow any open foreign exchange positions. As such, all asset purchases or refinancing transactions that are not denominated in euros are systematically hedged against currency risk.
Limits are set at EUR 3 million by currency and EUR 5 million in total.
</t>
  </si>
  <si>
    <t>Scope</t>
  </si>
  <si>
    <t>AA-</t>
  </si>
  <si>
    <t>Contractual (mn)</t>
  </si>
  <si>
    <t>Expected Upon Prepayments (mn)</t>
  </si>
  <si>
    <t>COMPAGNIE DE FINANCEMENT FONCIER</t>
  </si>
  <si>
    <t>EUROPEAN COVERED BOND COUNCIL</t>
  </si>
  <si>
    <t xml:space="preserve">FRENCH NATIONAL COVERED BOND LABEL REPORTING </t>
  </si>
  <si>
    <t>The loan-to-value ratio on residential mortgage loans is the ratio of the outstanding principal over the value of the underlying real estate. Collateral is revalued annually to monitor compliance with this ratio. The regulatory annual valuation of underlying assets is based on a prudent assessment of the property’s long-term characteristics, local market conditions, the current use of the property and other possible uses. All of this information is provided by Foncier Expertise, Crédit Foncier’s wholly-owned, Veritascertified subsidiary. The Specific Controller monitors these appraisals each year to verify compliance with the real-estate market parameters used in the valuation process, as described in the risk report section of the Registration Document 2016 (pages 155 - 167).</t>
  </si>
  <si>
    <t>http://www.foncier.fr/nos-emissions.html</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</si>
  <si>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</si>
  <si>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</si>
  <si>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</si>
  <si>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</si>
  <si>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</si>
  <si>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</si>
  <si>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</si>
  <si>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</si>
  <si>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</si>
  <si>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</si>
  <si>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</si>
  <si>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</si>
  <si>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</si>
  <si>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</si>
  <si>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</si>
  <si>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</si>
  <si>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</si>
  <si>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</si>
  <si>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</si>
  <si>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</si>
  <si>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</si>
  <si>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</si>
  <si>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</si>
  <si>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</si>
  <si>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</si>
  <si>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</si>
  <si>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</si>
  <si>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</si>
  <si>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</si>
  <si>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</si>
  <si>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</si>
  <si>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</si>
  <si>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</si>
  <si>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</si>
  <si>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</si>
  <si>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</si>
  <si>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</si>
  <si>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</si>
  <si>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</si>
  <si>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</si>
  <si>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</si>
  <si>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</si>
  <si>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</si>
  <si>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</si>
  <si>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</si>
  <si>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</si>
  <si>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</si>
  <si>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</si>
  <si>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</si>
  <si>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</si>
  <si>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</si>
  <si>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</si>
  <si>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</si>
  <si>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</si>
  <si>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</si>
  <si>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</si>
  <si>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</si>
  <si>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</si>
  <si>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</si>
  <si>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</si>
  <si>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</si>
  <si>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</si>
  <si>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</si>
  <si>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</si>
  <si>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</si>
  <si>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</si>
  <si>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</si>
  <si>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</si>
  <si>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</si>
  <si>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</si>
  <si>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</si>
  <si>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</si>
  <si>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</si>
  <si>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</si>
  <si>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</si>
  <si>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</si>
  <si>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</si>
  <si>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</si>
  <si>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</si>
  <si>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</si>
  <si>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</si>
  <si>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</si>
  <si>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</si>
  <si>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</si>
  <si>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</si>
  <si>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</si>
  <si>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</si>
  <si>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</si>
  <si>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</si>
  <si>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</si>
  <si>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</si>
  <si>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</si>
  <si>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</si>
  <si>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</si>
  <si>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Shipping Loans</t>
  </si>
  <si>
    <t>% Total Loans</t>
  </si>
  <si>
    <t>E.3.2.1</t>
  </si>
  <si>
    <t>E.3.2.2</t>
  </si>
  <si>
    <t>E.3.2.3</t>
  </si>
  <si>
    <t>60-&lt;90 days</t>
  </si>
  <si>
    <t>E.3.2.4</t>
  </si>
  <si>
    <t>90-&lt;180 days</t>
  </si>
  <si>
    <t>E.3.2.5</t>
  </si>
  <si>
    <t>&gt;= 180 days</t>
  </si>
  <si>
    <t>OE.3.2.1</t>
  </si>
  <si>
    <t>OE.3.2.2</t>
  </si>
  <si>
    <t>OE.3.2.3</t>
  </si>
  <si>
    <t>OE.3.2.4</t>
  </si>
  <si>
    <t>Crédit Foncier</t>
  </si>
  <si>
    <t>Crédit Foncier / groupe BPCE</t>
  </si>
  <si>
    <t>969500EYG6U339D3TI84</t>
  </si>
  <si>
    <t xml:space="preserve">o/w Claim guaranteed by local/municipal authorities </t>
  </si>
  <si>
    <t>4. Cover Pool Amortisation Profile [after Hedging]</t>
  </si>
  <si>
    <t>5. Maturity of Covered Bonds [after hedging]</t>
  </si>
  <si>
    <t>Substitute assets (*)</t>
  </si>
  <si>
    <t>Public sector exposures</t>
  </si>
  <si>
    <t xml:space="preserve">Substitute Assets </t>
  </si>
  <si>
    <t>Expected maturity structure of cover pool and covered bonds (after hedging)</t>
  </si>
  <si>
    <t>Contractual maturity structure of cover pool and covered bonds (after hedging)</t>
  </si>
  <si>
    <t>1.General Information ( before hedging)</t>
  </si>
  <si>
    <t>3. Cover Pool Composition (before hedging)</t>
  </si>
  <si>
    <t>&lt;60 days</t>
  </si>
  <si>
    <t>M.7.5.32</t>
  </si>
  <si>
    <t>M.7.5.33</t>
  </si>
  <si>
    <t>M.7.5.34</t>
  </si>
  <si>
    <t>M.7.5.35</t>
  </si>
  <si>
    <t>M.7.5.36</t>
  </si>
  <si>
    <t>M.7.5.37</t>
  </si>
  <si>
    <t>M.7.5.38</t>
  </si>
  <si>
    <t>M.7.5.39</t>
  </si>
  <si>
    <t>M.7.5.40</t>
  </si>
  <si>
    <t>M.7.5.41</t>
  </si>
  <si>
    <t>M.7.5.42</t>
  </si>
  <si>
    <t>M.7.5.43</t>
  </si>
  <si>
    <t>M.7.5.44</t>
  </si>
  <si>
    <t>M.7.5.45</t>
  </si>
  <si>
    <t>M.7.5.46</t>
  </si>
  <si>
    <t>M.7.5.47</t>
  </si>
  <si>
    <t>M.7.5.48</t>
  </si>
  <si>
    <t>M.7.5.49</t>
  </si>
  <si>
    <t>M.7.5.50</t>
  </si>
  <si>
    <t>A1</t>
  </si>
  <si>
    <t>A+</t>
  </si>
  <si>
    <t>(in accordance with CRR/CRD4)</t>
  </si>
  <si>
    <t>AUD</t>
  </si>
  <si>
    <t>CAD</t>
  </si>
  <si>
    <t>GBP</t>
  </si>
  <si>
    <t>PLN</t>
  </si>
  <si>
    <t>5. Breakdown by regions of main country of origin</t>
  </si>
  <si>
    <t>Definition</t>
  </si>
  <si>
    <t>négative</t>
  </si>
  <si>
    <t>2020 version</t>
  </si>
  <si>
    <t>Worksheet E: Optional ECB-ECAIs data</t>
  </si>
  <si>
    <t>HTT 2020</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</si>
  <si>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</si>
  <si>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</si>
  <si>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</si>
  <si>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</si>
  <si>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</si>
  <si>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</si>
  <si>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</si>
  <si>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</si>
  <si>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</si>
  <si>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</si>
  <si>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</si>
  <si>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</si>
  <si>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</si>
  <si>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</si>
  <si>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</si>
  <si>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</si>
  <si>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</si>
  <si>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</si>
  <si>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</si>
  <si>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</si>
  <si>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</si>
  <si>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3 to 6 months</t>
  </si>
  <si>
    <t>over 6 months</t>
  </si>
  <si>
    <t>total</t>
  </si>
  <si>
    <t>in % nominal (mn) of affected notional amount to total cover pool</t>
  </si>
  <si>
    <t>COV.2.1.1</t>
  </si>
  <si>
    <t xml:space="preserve">principal &amp; interest deferred </t>
  </si>
  <si>
    <t>COV.2.1.2</t>
  </si>
  <si>
    <t>principal deferred</t>
  </si>
  <si>
    <t>COV.2.1.3</t>
  </si>
  <si>
    <t>other</t>
  </si>
  <si>
    <t>COV.2.1.4</t>
  </si>
  <si>
    <t>Total payment holiday</t>
  </si>
  <si>
    <t>OCOV.2.1.5</t>
  </si>
  <si>
    <t>o/w [if relevant, please specify]</t>
  </si>
  <si>
    <t>OCOV.2.1.6</t>
  </si>
  <si>
    <t>OCOV.2.1.7</t>
  </si>
  <si>
    <t>OCOV.2.1.8</t>
  </si>
  <si>
    <t>NOTA: The regulatory LTV is defined at 100% for all loans with FGAS guarantee, 80% for all residential loans to individuals and 60% for all other loans. 
In the tables above, the outstanding amount of loans includes both:
    1- the fraction eligible to Covered Bond refinancing, i.e. the portion of the loan within the regulatory limit and
    2- the fraction non-eligible to Covered Bond refinancing, i.e. the portion of the loan exceeding the regulatory limit.  
As of September 30, 2020, the amount exceeding the regulatorry limit was € 1 370.5 million.</t>
  </si>
  <si>
    <t>Cut-off Date: 31/12/2020</t>
  </si>
  <si>
    <t>Reporting Date: 09/02/2020</t>
  </si>
  <si>
    <t>estimated</t>
  </si>
  <si>
    <t>( September 2020)</t>
  </si>
  <si>
    <t>(*) of which short term deposits with Banque de France : €  1 349,3 million</t>
  </si>
  <si>
    <t>Public sector cover pool data in this section (23 191 EUR  million) do not include Banque de France exposure (EUR  1 349 million).</t>
  </si>
  <si>
    <t>109,74 % on september 2020</t>
  </si>
  <si>
    <t>CREDIT FONCIER DE FRANCE</t>
  </si>
  <si>
    <t>Interest &amp; FX</t>
  </si>
  <si>
    <t>NATIXIS  CAPITAL MARKET PARIS</t>
  </si>
  <si>
    <t>KX1WK48MPD4Y2NCUIZ63</t>
  </si>
  <si>
    <t>BARCLAYS BANK</t>
  </si>
  <si>
    <t>G5GSEF7VJP5I7OUK5573</t>
  </si>
  <si>
    <t>HSBC FRANCE PARIS</t>
  </si>
  <si>
    <t>F0HUI1NY1AZMJMD8LP67</t>
  </si>
  <si>
    <t>Interest</t>
  </si>
  <si>
    <t>JP MORGAN CHASE  BANK</t>
  </si>
  <si>
    <t>7H6GLXDRUGQFU57RNE97</t>
  </si>
  <si>
    <t>BNP PARIBAS</t>
  </si>
  <si>
    <t>R0MUWSFPU8MPRO8K5P83</t>
  </si>
  <si>
    <t>DEUTSCHE BANK AG</t>
  </si>
  <si>
    <t>7LTWFZYICNSX8D621K86</t>
  </si>
  <si>
    <t>CITY BANK</t>
  </si>
  <si>
    <t>E57ODZWZ7FF32TWEFA76</t>
  </si>
  <si>
    <t>ROYAL BANK OF SCOTLAND</t>
  </si>
  <si>
    <t>9Y5B2OGU5CHSMO4ND120</t>
  </si>
  <si>
    <t>CREDIT AGRICOLE CORPORATE AND INVESTMENT BANK</t>
  </si>
  <si>
    <t>1VUV7VQFKUOQSJ21A208</t>
  </si>
  <si>
    <t>MERRILL LYNCH INTERNATIONAL</t>
  </si>
  <si>
    <t>GGDZP1UYGU9STUHRDP48</t>
  </si>
  <si>
    <t>UNICREDIT BANK AG</t>
  </si>
  <si>
    <t>2ZCNRR8UK83OBTEK2170</t>
  </si>
  <si>
    <t>MORGAN STANLEY BANK</t>
  </si>
  <si>
    <t>Z06S12H6N9QRJ8HHN626</t>
  </si>
  <si>
    <t>DZ BANK AG</t>
  </si>
  <si>
    <t>529900HNOAA1KXQJUQ27</t>
  </si>
  <si>
    <t>ROYAL BANK OF CANADA</t>
  </si>
  <si>
    <t>ES7IP3U3RHIGC71XBU11</t>
  </si>
  <si>
    <t>NATIXIS  CAPITAL MARKET PARIS Garantie CDC</t>
  </si>
  <si>
    <t>DEXIA CREDIT LOCAL SA ganrantie CFF</t>
  </si>
  <si>
    <t>F4G136OIPBYND1F41110</t>
  </si>
  <si>
    <t>UBS Europe SE</t>
  </si>
  <si>
    <t>REYPIEJN7XZHSUI0N355</t>
  </si>
  <si>
    <t>FX</t>
  </si>
  <si>
    <t>SOCIETE GENERALE</t>
  </si>
  <si>
    <t>O2RNE8IBXP4R0TD8PU41</t>
  </si>
  <si>
    <t>GOLDMAN SACHS</t>
  </si>
  <si>
    <t>W22LROWP2IHZNBB6K528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</si>
</sst>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 _€_-;\-* #,##0\ _€_-;_-* &quot;-&quot;\ _€_-;_-@_-"/>
    <numFmt numFmtId="165" formatCode="_-* #,##0.00\ _€_-;\-* #,##0.00\ _€_-;_-* &quot;-&quot;??\ _€_-;_-@_-"/>
    <numFmt numFmtId="166" formatCode="_ * #,##0.00_ ;_ * \-#,##0.00_ ;_ * &quot;-&quot;??_ ;_ @_ "/>
    <numFmt numFmtId="167" formatCode="0.0%"/>
    <numFmt numFmtId="168" formatCode="0.0"/>
    <numFmt numFmtId="169" formatCode="#,##0.0"/>
    <numFmt numFmtId="170" formatCode="0\.00%"/>
    <numFmt numFmtId="171" formatCode="0\.0%"/>
    <numFmt numFmtId="172" formatCode="_-* #,##0\ _€_-;\-* #,##0\ _€_-;_-* &quot;-&quot;??\ _€_-;_-@_-"/>
    <numFmt numFmtId="173" formatCode="#,##0_ ;\-#,##0\ "/>
    <numFmt numFmtId="174" formatCode="[$-809]mmmm\ yyyy;@"/>
  </numFmts>
  <fonts count="7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0"/>
      <color indexed="9"/>
      <name val="Arial"/>
      <family val="2"/>
    </font>
    <font>
      <b/>
      <sz val="10"/>
      <name val="Arial"/>
      <family val="2"/>
    </font>
    <font>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b/>
      <sz val="10"/>
      <color theme="1"/>
      <name val="Arial"/>
      <family val="2"/>
    </font>
    <font>
      <sz val="10"/>
      <color rgb="FFFF0000"/>
      <name val="Arial"/>
      <family val="2"/>
    </font>
    <font>
      <b/>
      <sz val="10"/>
      <color theme="0"/>
      <name val="Arial"/>
      <family val="2"/>
    </font>
    <font>
      <u/>
      <sz val="10"/>
      <color indexed="12"/>
      <name val="Arial"/>
      <family val="2"/>
    </font>
    <font>
      <u/>
      <sz val="10"/>
      <name val="Arial"/>
      <family val="2"/>
    </font>
    <font>
      <sz val="10"/>
      <color theme="8" tint="-0.499984740745262"/>
      <name val="Arial"/>
      <family val="2"/>
    </font>
    <font>
      <b/>
      <u/>
      <sz val="10"/>
      <color theme="8" tint="-0.499984740745262"/>
      <name val="Arial"/>
      <family val="2"/>
    </font>
    <font>
      <i/>
      <sz val="10"/>
      <color theme="8" tint="-0.499984740745262"/>
      <name val="Arial"/>
      <family val="2"/>
    </font>
    <font>
      <b/>
      <sz val="10"/>
      <color theme="8" tint="-0.499984740745262"/>
      <name val="Arial"/>
      <family val="2"/>
    </font>
    <font>
      <b/>
      <sz val="9"/>
      <color theme="0"/>
      <name val="Arial"/>
      <family val="2"/>
    </font>
    <font>
      <sz val="10"/>
      <color theme="0"/>
      <name val="Arial"/>
      <family val="2"/>
    </font>
    <font>
      <b/>
      <i/>
      <sz val="10"/>
      <color theme="0"/>
      <name val="Arial"/>
      <family val="2"/>
    </font>
    <font>
      <sz val="10"/>
      <color indexed="23"/>
      <name val="Arial"/>
      <family val="2"/>
    </font>
    <font>
      <b/>
      <sz val="10"/>
      <color indexed="23"/>
      <name val="Arial"/>
      <family val="2"/>
    </font>
    <font>
      <sz val="10"/>
      <color indexed="8"/>
      <name val="Arial"/>
      <family val="2"/>
    </font>
    <font>
      <b/>
      <sz val="36"/>
      <color theme="8" tint="-0.499984740745262"/>
      <name val="Arial"/>
      <family val="2"/>
    </font>
    <font>
      <sz val="36"/>
      <color theme="8" tint="-0.499984740745262"/>
      <name val="Arial"/>
      <family val="2"/>
    </font>
    <font>
      <sz val="11"/>
      <color theme="8" tint="-0.499984740745262"/>
      <name val="Calibri"/>
      <family val="2"/>
      <scheme val="minor"/>
    </font>
    <font>
      <b/>
      <sz val="24"/>
      <color theme="8" tint="-0.499984740745262"/>
      <name val="Arial"/>
      <family val="2"/>
    </font>
    <font>
      <b/>
      <sz val="28"/>
      <color theme="8" tint="-0.499984740745262"/>
      <name val="Arial"/>
      <family val="2"/>
    </font>
    <font>
      <b/>
      <sz val="22"/>
      <color theme="8" tint="-0.499984740745262"/>
      <name val="Arial"/>
      <family val="2"/>
    </font>
    <font>
      <b/>
      <sz val="18"/>
      <color theme="8" tint="-0.499984740745262"/>
      <name val="Arial"/>
      <family val="2"/>
    </font>
    <font>
      <b/>
      <sz val="11"/>
      <color rgb="FFFF0000"/>
      <name val="Calibri"/>
      <family val="2"/>
      <scheme val="minor"/>
    </font>
    <font>
      <i/>
      <sz val="11"/>
      <color rgb="FF0070C0"/>
      <name val="Calibri"/>
      <family val="2"/>
      <scheme val="minor"/>
    </font>
    <font>
      <sz val="11"/>
      <color rgb="FF0070C0"/>
      <name val="Calibri"/>
      <family val="2"/>
      <scheme val="minor"/>
    </font>
    <font>
      <b/>
      <sz val="24"/>
      <color theme="9" tint="-0.249977111117893"/>
      <name val="Calibri"/>
      <family val="2"/>
      <scheme val="minor"/>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8"/>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theme="3" tint="0.39997558519241921"/>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theme="8" tint="-0.499984740745262"/>
      </left>
      <right/>
      <top style="medium">
        <color theme="8" tint="-0.499984740745262"/>
      </top>
      <bottom/>
      <diagonal/>
    </border>
    <border>
      <left/>
      <right/>
      <top style="medium">
        <color theme="8" tint="-0.499984740745262"/>
      </top>
      <bottom/>
      <diagonal/>
    </border>
    <border>
      <left/>
      <right style="medium">
        <color theme="8" tint="-0.499984740745262"/>
      </right>
      <top style="medium">
        <color theme="8" tint="-0.499984740745262"/>
      </top>
      <bottom/>
      <diagonal/>
    </border>
    <border>
      <left style="medium">
        <color theme="8" tint="-0.499984740745262"/>
      </left>
      <right/>
      <top/>
      <bottom/>
      <diagonal/>
    </border>
    <border>
      <left/>
      <right style="medium">
        <color theme="8" tint="-0.499984740745262"/>
      </right>
      <top/>
      <bottom/>
      <diagonal/>
    </border>
    <border>
      <left style="medium">
        <color theme="8" tint="-0.499984740745262"/>
      </left>
      <right/>
      <top/>
      <bottom style="medium">
        <color theme="8" tint="-0.499984740745262"/>
      </bottom>
      <diagonal/>
    </border>
    <border>
      <left/>
      <right/>
      <top/>
      <bottom style="medium">
        <color theme="8" tint="-0.499984740745262"/>
      </bottom>
      <diagonal/>
    </border>
    <border>
      <left/>
      <right style="medium">
        <color theme="8" tint="-0.499984740745262"/>
      </right>
      <top/>
      <bottom style="medium">
        <color theme="8" tint="-0.499984740745262"/>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right style="medium">
        <color theme="9" tint="-0.249977111117893"/>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right/>
      <top style="medium">
        <color theme="9" tint="-0.249977111117893"/>
      </top>
      <bottom/>
      <diagonal/>
    </border>
  </borders>
  <cellStyleXfs count="22">
    <xf numFmtId="0" fontId="0" fillId="0" borderId="0"/>
    <xf numFmtId="9" fontId="4" fillId="0" borderId="0" applyFont="0" applyFill="0" applyBorder="0" applyAlignment="0" applyProtection="0"/>
    <xf numFmtId="0" fontId="14" fillId="0" borderId="0" applyNumberFormat="0" applyFill="0" applyBorder="0" applyAlignment="0" applyProtection="0"/>
    <xf numFmtId="166"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4" fillId="0" borderId="0"/>
    <xf numFmtId="0" fontId="4" fillId="0" borderId="0"/>
    <xf numFmtId="9" fontId="2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0" fontId="50" fillId="0" borderId="0" applyNumberFormat="0" applyFill="0" applyBorder="0" applyAlignment="0" applyProtection="0">
      <alignment vertical="top"/>
      <protection locked="0"/>
    </xf>
    <xf numFmtId="0" fontId="14" fillId="0" borderId="0" applyNumberFormat="0" applyFill="0" applyBorder="0" applyAlignment="0" applyProtection="0"/>
    <xf numFmtId="165" fontId="2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cellStyleXfs>
  <cellXfs count="781">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0" fontId="2" fillId="0" borderId="0" xfId="9" applyFont="1" applyFill="1" applyBorder="1" applyAlignment="1">
      <alignment horizontal="center" vertical="center" wrapText="1"/>
    </xf>
    <xf numFmtId="0" fontId="14" fillId="0" borderId="0" xfId="2" applyFill="1" applyBorder="1" applyAlignment="1" applyProtection="1">
      <alignment horizontal="center" vertical="center" wrapText="1"/>
    </xf>
    <xf numFmtId="14" fontId="2" fillId="0" borderId="0" xfId="9"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9" fontId="2" fillId="0" borderId="0" xfId="9"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67" fontId="2" fillId="0" borderId="0" xfId="1" applyNumberFormat="1" applyFont="1" applyFill="1" applyBorder="1" applyAlignment="1">
      <alignment horizontal="center" vertical="center" wrapText="1"/>
    </xf>
    <xf numFmtId="167" fontId="28" fillId="0" borderId="0" xfId="1" applyNumberFormat="1" applyFont="1" applyFill="1" applyBorder="1" applyAlignment="1">
      <alignment horizontal="center" vertical="center" wrapText="1"/>
    </xf>
    <xf numFmtId="167" fontId="28"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center" vertical="center" wrapText="1"/>
    </xf>
    <xf numFmtId="3" fontId="2" fillId="0" borderId="0" xfId="1" applyNumberFormat="1" applyFont="1" applyFill="1" applyBorder="1" applyAlignment="1">
      <alignment horizontal="center" vertical="center" wrapText="1"/>
    </xf>
    <xf numFmtId="167" fontId="2" fillId="0" borderId="0" xfId="0" quotePrefix="1" applyNumberFormat="1" applyFont="1" applyFill="1" applyBorder="1" applyAlignment="1">
      <alignment horizontal="center" vertical="center" wrapText="1"/>
    </xf>
    <xf numFmtId="167" fontId="2" fillId="0" borderId="0" xfId="1" quotePrefix="1" applyNumberFormat="1" applyFont="1" applyFill="1" applyBorder="1" applyAlignment="1">
      <alignment horizontal="center" vertical="center" wrapText="1"/>
    </xf>
    <xf numFmtId="167" fontId="0" fillId="0" borderId="0" xfId="1" quotePrefix="1" applyNumberFormat="1" applyFont="1" applyFill="1" applyBorder="1" applyAlignment="1">
      <alignment horizontal="center" vertical="center" wrapText="1"/>
    </xf>
    <xf numFmtId="167" fontId="3" fillId="0" borderId="0" xfId="0" quotePrefix="1"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167" fontId="15" fillId="0" borderId="0" xfId="0" applyNumberFormat="1" applyFont="1" applyFill="1" applyBorder="1" applyAlignment="1">
      <alignment vertical="center" wrapText="1"/>
    </xf>
    <xf numFmtId="167" fontId="18" fillId="0" borderId="0" xfId="0" applyNumberFormat="1" applyFont="1" applyFill="1" applyBorder="1" applyAlignment="1">
      <alignment horizontal="center" vertical="center" wrapText="1"/>
    </xf>
    <xf numFmtId="167" fontId="18" fillId="2" borderId="0" xfId="0" applyNumberFormat="1" applyFont="1" applyFill="1" applyBorder="1" applyAlignment="1">
      <alignment horizontal="center" vertical="center" wrapText="1"/>
    </xf>
    <xf numFmtId="167" fontId="0" fillId="2" borderId="0" xfId="0" applyNumberFormat="1" applyFont="1" applyFill="1" applyBorder="1" applyAlignment="1">
      <alignment horizontal="center" vertical="center" wrapText="1"/>
    </xf>
    <xf numFmtId="167" fontId="3" fillId="6" borderId="0" xfId="0" applyNumberFormat="1" applyFont="1" applyFill="1" applyBorder="1" applyAlignment="1">
      <alignment horizontal="center" vertical="center" wrapText="1"/>
    </xf>
    <xf numFmtId="167" fontId="2" fillId="4" borderId="0" xfId="0" applyNumberFormat="1" applyFont="1" applyFill="1" applyBorder="1" applyAlignment="1">
      <alignment horizontal="center" vertical="center" wrapText="1"/>
    </xf>
    <xf numFmtId="167" fontId="23" fillId="6" borderId="0" xfId="0" applyNumberFormat="1" applyFont="1" applyFill="1" applyBorder="1" applyAlignment="1">
      <alignment horizontal="center" vertical="center" wrapText="1"/>
    </xf>
    <xf numFmtId="167" fontId="19" fillId="6" borderId="0" xfId="0" applyNumberFormat="1" applyFont="1" applyFill="1" applyBorder="1" applyAlignment="1">
      <alignment horizontal="center" vertical="center" wrapText="1"/>
    </xf>
    <xf numFmtId="167" fontId="19" fillId="6" borderId="0" xfId="0" quotePrefix="1" applyNumberFormat="1" applyFont="1" applyFill="1" applyBorder="1" applyAlignment="1">
      <alignment horizontal="center" vertical="center" wrapText="1"/>
    </xf>
    <xf numFmtId="167" fontId="0" fillId="0" borderId="0" xfId="0" quotePrefix="1" applyNumberFormat="1" applyFont="1" applyFill="1" applyBorder="1" applyAlignment="1">
      <alignment horizontal="center" vertical="center" wrapText="1"/>
    </xf>
    <xf numFmtId="167" fontId="20" fillId="0" borderId="0" xfId="0" quotePrefix="1" applyNumberFormat="1" applyFont="1" applyFill="1" applyBorder="1" applyAlignment="1">
      <alignment horizontal="right" vertical="center" wrapText="1"/>
    </xf>
    <xf numFmtId="167" fontId="0" fillId="0" borderId="0" xfId="0" applyNumberFormat="1"/>
    <xf numFmtId="167" fontId="26" fillId="0" borderId="0" xfId="0" applyNumberFormat="1" applyFont="1" applyFill="1" applyBorder="1" applyAlignment="1">
      <alignment horizontal="center" vertical="center" wrapText="1"/>
    </xf>
    <xf numFmtId="167" fontId="25" fillId="0" borderId="0" xfId="0" applyNumberFormat="1" applyFont="1" applyFill="1" applyBorder="1" applyAlignment="1">
      <alignment horizontal="center" vertical="center" wrapText="1"/>
    </xf>
    <xf numFmtId="167" fontId="27" fillId="0" borderId="0" xfId="0" applyNumberFormat="1" applyFont="1" applyFill="1" applyBorder="1" applyAlignment="1">
      <alignment horizontal="center" vertical="center" wrapText="1"/>
    </xf>
    <xf numFmtId="167" fontId="14" fillId="0" borderId="0" xfId="2" applyNumberFormat="1" applyFill="1" applyBorder="1" applyAlignment="1">
      <alignment horizontal="center" vertical="center" wrapText="1"/>
    </xf>
    <xf numFmtId="167" fontId="3" fillId="5" borderId="0" xfId="0" applyNumberFormat="1" applyFont="1" applyFill="1" applyBorder="1" applyAlignment="1">
      <alignment horizontal="center" vertical="center" wrapText="1"/>
    </xf>
    <xf numFmtId="0" fontId="6" fillId="0" borderId="0" xfId="2" applyFont="1" applyAlignment="1"/>
    <xf numFmtId="0" fontId="0" fillId="0" borderId="12" xfId="0" applyBorder="1" applyAlignment="1">
      <alignment horizontal="center"/>
    </xf>
    <xf numFmtId="0" fontId="19" fillId="0" borderId="12"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19" fillId="0" borderId="12" xfId="0" quotePrefix="1" applyFont="1" applyFill="1" applyBorder="1" applyAlignment="1">
      <alignment horizontal="center" vertical="center" wrapText="1"/>
    </xf>
    <xf numFmtId="0" fontId="17" fillId="0" borderId="12" xfId="0" quotePrefix="1" applyFont="1" applyFill="1" applyBorder="1" applyAlignment="1">
      <alignment horizontal="center" vertical="center" wrapText="1"/>
    </xf>
    <xf numFmtId="0" fontId="2" fillId="0" borderId="12" xfId="0" applyFont="1" applyFill="1" applyBorder="1" applyAlignment="1">
      <alignment horizontal="left" vertical="top" wrapText="1"/>
    </xf>
    <xf numFmtId="0" fontId="6" fillId="12" borderId="1" xfId="0" applyFont="1" applyFill="1" applyBorder="1" applyAlignment="1">
      <alignment horizontal="center"/>
    </xf>
    <xf numFmtId="0" fontId="49" fillId="12" borderId="2" xfId="0" applyFont="1" applyFill="1" applyBorder="1"/>
    <xf numFmtId="0" fontId="6" fillId="12" borderId="2" xfId="0" applyFont="1" applyFill="1" applyBorder="1"/>
    <xf numFmtId="0" fontId="6" fillId="12" borderId="3" xfId="0" applyFont="1" applyFill="1" applyBorder="1"/>
    <xf numFmtId="0" fontId="2" fillId="4" borderId="4" xfId="0" applyFont="1" applyFill="1" applyBorder="1" applyAlignment="1">
      <alignment horizontal="center"/>
    </xf>
    <xf numFmtId="0" fontId="2" fillId="4" borderId="0" xfId="0" applyFont="1" applyFill="1" applyBorder="1"/>
    <xf numFmtId="0" fontId="2" fillId="4" borderId="5" xfId="0" applyFont="1" applyFill="1" applyBorder="1"/>
    <xf numFmtId="0" fontId="40" fillId="4" borderId="0" xfId="0" applyFont="1" applyFill="1" applyBorder="1" applyAlignment="1">
      <alignment horizontal="right"/>
    </xf>
    <xf numFmtId="14" fontId="24" fillId="11" borderId="13" xfId="0" applyNumberFormat="1" applyFont="1" applyFill="1" applyBorder="1" applyAlignment="1">
      <alignment horizontal="left"/>
    </xf>
    <xf numFmtId="0" fontId="38" fillId="4" borderId="0" xfId="0" applyFont="1" applyFill="1" applyBorder="1"/>
    <xf numFmtId="0" fontId="49" fillId="12" borderId="4" xfId="0" applyFont="1" applyFill="1" applyBorder="1" applyAlignment="1">
      <alignment horizontal="center"/>
    </xf>
    <xf numFmtId="0" fontId="49" fillId="12" borderId="0" xfId="0" applyFont="1" applyFill="1" applyBorder="1"/>
    <xf numFmtId="0" fontId="6" fillId="12" borderId="0" xfId="0" applyFont="1" applyFill="1" applyBorder="1"/>
    <xf numFmtId="0" fontId="6" fillId="12" borderId="5" xfId="0" applyFont="1" applyFill="1" applyBorder="1"/>
    <xf numFmtId="0" fontId="24" fillId="13" borderId="27" xfId="0" applyFont="1" applyFill="1" applyBorder="1"/>
    <xf numFmtId="0" fontId="24" fillId="13" borderId="23" xfId="0" applyFont="1" applyFill="1" applyBorder="1"/>
    <xf numFmtId="0" fontId="24" fillId="13" borderId="25" xfId="0" applyFont="1" applyFill="1" applyBorder="1"/>
    <xf numFmtId="0" fontId="24" fillId="4" borderId="10" xfId="0" applyFont="1" applyFill="1" applyBorder="1"/>
    <xf numFmtId="0" fontId="2" fillId="4" borderId="12" xfId="0" applyFont="1" applyFill="1" applyBorder="1"/>
    <xf numFmtId="0" fontId="2" fillId="4" borderId="11" xfId="0" applyFont="1" applyFill="1" applyBorder="1"/>
    <xf numFmtId="0" fontId="24" fillId="13" borderId="10" xfId="0" applyFont="1" applyFill="1" applyBorder="1"/>
    <xf numFmtId="0" fontId="24" fillId="13" borderId="12" xfId="0" applyFont="1" applyFill="1" applyBorder="1"/>
    <xf numFmtId="0" fontId="24" fillId="13" borderId="11" xfId="0" applyFont="1" applyFill="1" applyBorder="1"/>
    <xf numFmtId="0" fontId="24" fillId="13" borderId="28" xfId="0" applyFont="1" applyFill="1" applyBorder="1"/>
    <xf numFmtId="0" fontId="24" fillId="13" borderId="24" xfId="0" applyFont="1" applyFill="1" applyBorder="1"/>
    <xf numFmtId="0" fontId="24" fillId="13" borderId="9" xfId="0" applyFont="1" applyFill="1" applyBorder="1"/>
    <xf numFmtId="0" fontId="51" fillId="4" borderId="28" xfId="14" applyFont="1" applyFill="1" applyBorder="1" applyAlignment="1" applyProtection="1"/>
    <xf numFmtId="0" fontId="2" fillId="4" borderId="24" xfId="0" applyFont="1" applyFill="1" applyBorder="1"/>
    <xf numFmtId="0" fontId="2" fillId="4" borderId="9" xfId="0" applyFont="1" applyFill="1" applyBorder="1"/>
    <xf numFmtId="0" fontId="24" fillId="4" borderId="0" xfId="0" applyFont="1" applyFill="1" applyBorder="1"/>
    <xf numFmtId="0" fontId="51" fillId="4" borderId="0" xfId="14" applyFont="1" applyFill="1" applyBorder="1" applyAlignment="1" applyProtection="1"/>
    <xf numFmtId="0" fontId="49" fillId="12" borderId="10" xfId="0" applyFont="1" applyFill="1" applyBorder="1" applyAlignment="1">
      <alignment horizontal="center" vertical="center"/>
    </xf>
    <xf numFmtId="0" fontId="49" fillId="12" borderId="13" xfId="0" applyFont="1" applyFill="1" applyBorder="1" applyAlignment="1">
      <alignment horizontal="center" vertical="center"/>
    </xf>
    <xf numFmtId="0" fontId="49" fillId="12" borderId="11" xfId="0" applyFont="1" applyFill="1" applyBorder="1" applyAlignment="1">
      <alignment horizontal="center" vertical="center"/>
    </xf>
    <xf numFmtId="0" fontId="24" fillId="11" borderId="29" xfId="0" applyFont="1" applyFill="1" applyBorder="1"/>
    <xf numFmtId="0" fontId="24" fillId="4" borderId="27" xfId="0" applyFont="1" applyFill="1" applyBorder="1" applyAlignment="1">
      <alignment horizontal="center"/>
    </xf>
    <xf numFmtId="0" fontId="24" fillId="4" borderId="29" xfId="0" applyFont="1" applyFill="1" applyBorder="1" applyAlignment="1">
      <alignment horizontal="center"/>
    </xf>
    <xf numFmtId="0" fontId="24" fillId="4" borderId="11" xfId="0" applyFont="1" applyFill="1" applyBorder="1" applyAlignment="1">
      <alignment horizontal="center"/>
    </xf>
    <xf numFmtId="0" fontId="24" fillId="4" borderId="0" xfId="0" applyFont="1" applyFill="1" applyBorder="1" applyAlignment="1">
      <alignment horizontal="center"/>
    </xf>
    <xf numFmtId="0" fontId="24" fillId="13" borderId="20" xfId="0" applyFont="1" applyFill="1" applyBorder="1"/>
    <xf numFmtId="0" fontId="24" fillId="13" borderId="0" xfId="0" applyFont="1" applyFill="1" applyBorder="1"/>
    <xf numFmtId="0" fontId="24" fillId="11" borderId="13" xfId="0" applyFont="1" applyFill="1" applyBorder="1"/>
    <xf numFmtId="0" fontId="24" fillId="4" borderId="10" xfId="0" applyFont="1" applyFill="1" applyBorder="1" applyAlignment="1">
      <alignment horizontal="center"/>
    </xf>
    <xf numFmtId="0" fontId="24" fillId="4" borderId="13" xfId="0" applyFont="1" applyFill="1" applyBorder="1" applyAlignment="1">
      <alignment horizontal="center"/>
    </xf>
    <xf numFmtId="0" fontId="24" fillId="11" borderId="22" xfId="0" applyFont="1" applyFill="1" applyBorder="1"/>
    <xf numFmtId="0" fontId="24" fillId="4" borderId="28" xfId="0" applyFont="1" applyFill="1" applyBorder="1" applyAlignment="1">
      <alignment horizontal="center"/>
    </xf>
    <xf numFmtId="0" fontId="24" fillId="4" borderId="22" xfId="0" applyFont="1" applyFill="1" applyBorder="1" applyAlignment="1">
      <alignment horizontal="center"/>
    </xf>
    <xf numFmtId="0" fontId="2" fillId="4" borderId="4" xfId="0" applyFont="1" applyFill="1" applyBorder="1"/>
    <xf numFmtId="0" fontId="24" fillId="13" borderId="23" xfId="0" applyFont="1" applyFill="1" applyBorder="1" applyAlignment="1">
      <alignment horizontal="left"/>
    </xf>
    <xf numFmtId="167" fontId="24" fillId="11" borderId="10" xfId="1" applyNumberFormat="1" applyFont="1" applyFill="1" applyBorder="1" applyAlignment="1">
      <alignment horizontal="center"/>
    </xf>
    <xf numFmtId="17" fontId="24" fillId="4" borderId="13" xfId="0" applyNumberFormat="1" applyFont="1" applyFill="1" applyBorder="1" applyAlignment="1">
      <alignment horizontal="center"/>
    </xf>
    <xf numFmtId="0" fontId="46" fillId="4" borderId="0" xfId="0" applyFont="1" applyFill="1" applyBorder="1"/>
    <xf numFmtId="0" fontId="24" fillId="13" borderId="0" xfId="0" applyFont="1" applyFill="1" applyBorder="1" applyAlignment="1">
      <alignment horizontal="right"/>
    </xf>
    <xf numFmtId="167" fontId="24" fillId="11" borderId="27" xfId="1" applyNumberFormat="1" applyFont="1" applyFill="1" applyBorder="1" applyAlignment="1">
      <alignment horizontal="center"/>
    </xf>
    <xf numFmtId="0" fontId="24" fillId="13" borderId="24" xfId="0" applyFont="1" applyFill="1" applyBorder="1" applyAlignment="1">
      <alignment horizontal="right"/>
    </xf>
    <xf numFmtId="0" fontId="24" fillId="4" borderId="4" xfId="0" applyFont="1" applyFill="1" applyBorder="1" applyAlignment="1">
      <alignment horizontal="center"/>
    </xf>
    <xf numFmtId="0" fontId="44" fillId="4" borderId="0" xfId="0" applyFont="1" applyFill="1" applyBorder="1"/>
    <xf numFmtId="0" fontId="40" fillId="4" borderId="0" xfId="0" applyFont="1" applyFill="1" applyBorder="1"/>
    <xf numFmtId="0" fontId="40" fillId="4" borderId="5" xfId="0" applyFont="1" applyFill="1" applyBorder="1"/>
    <xf numFmtId="0" fontId="24" fillId="13" borderId="26" xfId="0" applyFont="1" applyFill="1" applyBorder="1"/>
    <xf numFmtId="3" fontId="2" fillId="4" borderId="0" xfId="0" applyNumberFormat="1" applyFont="1" applyFill="1" applyBorder="1" applyAlignment="1">
      <alignment horizontal="right" indent="1"/>
    </xf>
    <xf numFmtId="0" fontId="49" fillId="12" borderId="29" xfId="0" applyFont="1" applyFill="1" applyBorder="1" applyAlignment="1">
      <alignment horizontal="center"/>
    </xf>
    <xf numFmtId="3" fontId="2" fillId="4" borderId="24" xfId="0" applyNumberFormat="1" applyFont="1" applyFill="1" applyBorder="1" applyAlignment="1">
      <alignment horizontal="right" indent="1"/>
    </xf>
    <xf numFmtId="0" fontId="49" fillId="12" borderId="19" xfId="0" applyFont="1" applyFill="1" applyBorder="1" applyAlignment="1">
      <alignment horizontal="center"/>
    </xf>
    <xf numFmtId="0" fontId="24" fillId="11" borderId="10" xfId="0" applyFont="1" applyFill="1" applyBorder="1"/>
    <xf numFmtId="0" fontId="24" fillId="11" borderId="12" xfId="0" applyFont="1" applyFill="1" applyBorder="1"/>
    <xf numFmtId="3" fontId="24" fillId="4" borderId="13" xfId="0" applyNumberFormat="1" applyFont="1" applyFill="1" applyBorder="1" applyAlignment="1">
      <alignment horizontal="right" indent="1"/>
    </xf>
    <xf numFmtId="3" fontId="2" fillId="4" borderId="20" xfId="0" applyNumberFormat="1" applyFont="1" applyFill="1" applyBorder="1" applyAlignment="1">
      <alignment horizontal="right" indent="1"/>
    </xf>
    <xf numFmtId="167" fontId="2" fillId="4" borderId="0" xfId="1" applyNumberFormat="1" applyFont="1" applyFill="1" applyBorder="1"/>
    <xf numFmtId="3" fontId="2" fillId="4" borderId="0" xfId="0" applyNumberFormat="1" applyFont="1" applyFill="1" applyBorder="1"/>
    <xf numFmtId="10" fontId="2" fillId="4" borderId="0" xfId="1" applyNumberFormat="1" applyFont="1" applyFill="1" applyBorder="1"/>
    <xf numFmtId="3" fontId="49" fillId="12" borderId="13" xfId="0" applyNumberFormat="1" applyFont="1" applyFill="1" applyBorder="1" applyAlignment="1">
      <alignment horizontal="right" indent="1"/>
    </xf>
    <xf numFmtId="0" fontId="49" fillId="12" borderId="10" xfId="0" applyFont="1" applyFill="1" applyBorder="1"/>
    <xf numFmtId="0" fontId="49" fillId="12" borderId="12" xfId="0" applyFont="1" applyFill="1" applyBorder="1"/>
    <xf numFmtId="0" fontId="49" fillId="12" borderId="11" xfId="0" applyFont="1" applyFill="1" applyBorder="1"/>
    <xf numFmtId="3" fontId="5" fillId="12" borderId="13" xfId="0" applyNumberFormat="1" applyFont="1" applyFill="1" applyBorder="1" applyAlignment="1">
      <alignment horizontal="right" indent="1"/>
    </xf>
    <xf numFmtId="0" fontId="49" fillId="12" borderId="13" xfId="0" applyFont="1" applyFill="1" applyBorder="1" applyAlignment="1">
      <alignment horizontal="center" vertical="center" wrapText="1"/>
    </xf>
    <xf numFmtId="0" fontId="24" fillId="13" borderId="13" xfId="0" applyFont="1" applyFill="1" applyBorder="1"/>
    <xf numFmtId="167" fontId="24" fillId="4" borderId="19" xfId="1" applyNumberFormat="1" applyFont="1" applyFill="1" applyBorder="1" applyAlignment="1">
      <alignment horizontal="center"/>
    </xf>
    <xf numFmtId="167" fontId="24" fillId="4" borderId="13" xfId="1" applyNumberFormat="1" applyFont="1" applyFill="1" applyBorder="1" applyAlignment="1">
      <alignment horizontal="center"/>
    </xf>
    <xf numFmtId="167" fontId="24" fillId="4" borderId="22" xfId="1" applyNumberFormat="1" applyFont="1" applyFill="1" applyBorder="1" applyAlignment="1">
      <alignment horizontal="center"/>
    </xf>
    <xf numFmtId="0" fontId="45" fillId="4" borderId="0" xfId="0" applyFont="1" applyFill="1" applyBorder="1"/>
    <xf numFmtId="0" fontId="46" fillId="4" borderId="4" xfId="0" applyFont="1" applyFill="1" applyBorder="1" applyAlignment="1">
      <alignment horizontal="center"/>
    </xf>
    <xf numFmtId="0" fontId="49" fillId="12" borderId="11" xfId="0" applyFont="1" applyFill="1" applyBorder="1" applyAlignment="1">
      <alignment horizontal="center"/>
    </xf>
    <xf numFmtId="3" fontId="24" fillId="4" borderId="11" xfId="0" applyNumberFormat="1" applyFont="1" applyFill="1" applyBorder="1" applyAlignment="1">
      <alignment horizontal="right" indent="1"/>
    </xf>
    <xf numFmtId="0" fontId="24" fillId="11" borderId="11" xfId="0" applyFont="1" applyFill="1" applyBorder="1" applyAlignment="1">
      <alignment horizontal="right"/>
    </xf>
    <xf numFmtId="3" fontId="24" fillId="11" borderId="11" xfId="0" applyNumberFormat="1" applyFont="1" applyFill="1" applyBorder="1" applyAlignment="1">
      <alignment horizontal="right" indent="1"/>
    </xf>
    <xf numFmtId="0" fontId="40" fillId="14" borderId="28" xfId="0" applyFont="1" applyFill="1" applyBorder="1"/>
    <xf numFmtId="0" fontId="24" fillId="14" borderId="24" xfId="0" applyFont="1" applyFill="1" applyBorder="1"/>
    <xf numFmtId="0" fontId="24" fillId="14" borderId="9" xfId="0" applyFont="1" applyFill="1" applyBorder="1"/>
    <xf numFmtId="3" fontId="40" fillId="14" borderId="9" xfId="0" applyNumberFormat="1" applyFont="1" applyFill="1" applyBorder="1" applyAlignment="1">
      <alignment horizontal="right" indent="1"/>
    </xf>
    <xf numFmtId="0" fontId="52" fillId="4" borderId="4" xfId="6" applyFont="1" applyFill="1" applyBorder="1" applyAlignment="1">
      <alignment horizontal="center"/>
    </xf>
    <xf numFmtId="0" fontId="53" fillId="4" borderId="0" xfId="6" applyFont="1" applyFill="1" applyBorder="1"/>
    <xf numFmtId="0" fontId="52" fillId="4" borderId="0" xfId="6" applyFont="1" applyFill="1" applyBorder="1"/>
    <xf numFmtId="3" fontId="52" fillId="4" borderId="0" xfId="6" applyNumberFormat="1" applyFont="1" applyFill="1" applyBorder="1" applyAlignment="1">
      <alignment horizontal="right" indent="1"/>
    </xf>
    <xf numFmtId="0" fontId="52" fillId="4" borderId="0" xfId="0" applyFont="1" applyFill="1" applyBorder="1"/>
    <xf numFmtId="0" fontId="24" fillId="4" borderId="5" xfId="0" applyFont="1" applyFill="1" applyBorder="1"/>
    <xf numFmtId="0" fontId="52" fillId="4" borderId="4" xfId="6" applyFont="1" applyFill="1" applyBorder="1"/>
    <xf numFmtId="0" fontId="52" fillId="4" borderId="0" xfId="6" applyFont="1" applyFill="1" applyBorder="1" applyAlignment="1">
      <alignment vertical="top"/>
    </xf>
    <xf numFmtId="0" fontId="52" fillId="4" borderId="0" xfId="6" applyFont="1" applyFill="1" applyBorder="1" applyAlignment="1">
      <alignment horizontal="left"/>
    </xf>
    <xf numFmtId="0" fontId="24" fillId="4" borderId="0" xfId="6" applyFont="1" applyFill="1" applyBorder="1"/>
    <xf numFmtId="0" fontId="52" fillId="4" borderId="0" xfId="6" applyFont="1" applyFill="1" applyBorder="1" applyAlignment="1">
      <alignment vertical="center"/>
    </xf>
    <xf numFmtId="0" fontId="55" fillId="4" borderId="0" xfId="6" applyFont="1" applyFill="1" applyBorder="1"/>
    <xf numFmtId="0" fontId="55" fillId="13" borderId="13" xfId="6" applyFont="1" applyFill="1" applyBorder="1" applyAlignment="1">
      <alignment horizontal="center"/>
    </xf>
    <xf numFmtId="0" fontId="5" fillId="12" borderId="1" xfId="0" applyFont="1" applyFill="1" applyBorder="1" applyAlignment="1">
      <alignment horizontal="center"/>
    </xf>
    <xf numFmtId="0" fontId="40" fillId="4" borderId="4" xfId="0" applyFont="1" applyFill="1" applyBorder="1" applyAlignment="1">
      <alignment horizontal="center"/>
    </xf>
    <xf numFmtId="0" fontId="56" fillId="12" borderId="13" xfId="0" applyFont="1" applyFill="1" applyBorder="1" applyAlignment="1">
      <alignment horizontal="center"/>
    </xf>
    <xf numFmtId="0" fontId="56" fillId="12" borderId="11" xfId="0" applyFont="1" applyFill="1" applyBorder="1" applyAlignment="1">
      <alignment horizontal="center"/>
    </xf>
    <xf numFmtId="168" fontId="24" fillId="4" borderId="13" xfId="0" applyNumberFormat="1" applyFont="1" applyFill="1" applyBorder="1" applyAlignment="1">
      <alignment horizontal="right" indent="1"/>
    </xf>
    <xf numFmtId="168" fontId="49" fillId="12" borderId="13" xfId="0" applyNumberFormat="1" applyFont="1" applyFill="1" applyBorder="1" applyAlignment="1">
      <alignment horizontal="right" indent="1"/>
    </xf>
    <xf numFmtId="169" fontId="49" fillId="12" borderId="13" xfId="0" applyNumberFormat="1" applyFont="1" applyFill="1" applyBorder="1" applyAlignment="1">
      <alignment horizontal="right" indent="1"/>
    </xf>
    <xf numFmtId="0" fontId="24" fillId="4" borderId="0" xfId="0" applyFont="1" applyFill="1" applyBorder="1" applyAlignment="1">
      <alignment horizontal="right" indent="1"/>
    </xf>
    <xf numFmtId="0" fontId="5" fillId="12" borderId="29" xfId="0" applyFont="1" applyFill="1" applyBorder="1" applyAlignment="1">
      <alignment horizontal="center"/>
    </xf>
    <xf numFmtId="3" fontId="24" fillId="4" borderId="13" xfId="0" applyNumberFormat="1" applyFont="1" applyFill="1" applyBorder="1" applyAlignment="1"/>
    <xf numFmtId="3" fontId="2" fillId="4" borderId="5" xfId="0" applyNumberFormat="1" applyFont="1" applyFill="1" applyBorder="1"/>
    <xf numFmtId="0" fontId="57" fillId="12" borderId="13" xfId="0" applyFont="1" applyFill="1" applyBorder="1"/>
    <xf numFmtId="0" fontId="49" fillId="12" borderId="13" xfId="0" applyFont="1" applyFill="1" applyBorder="1" applyAlignment="1">
      <alignment horizontal="right"/>
    </xf>
    <xf numFmtId="3" fontId="49" fillId="12" borderId="13" xfId="0" applyNumberFormat="1" applyFont="1" applyFill="1" applyBorder="1" applyAlignment="1"/>
    <xf numFmtId="0" fontId="2" fillId="0" borderId="0" xfId="0" applyFont="1" applyFill="1" applyBorder="1"/>
    <xf numFmtId="3" fontId="2" fillId="0" borderId="0" xfId="0" applyNumberFormat="1" applyFont="1" applyFill="1"/>
    <xf numFmtId="3" fontId="24" fillId="4" borderId="0" xfId="0" applyNumberFormat="1" applyFont="1" applyFill="1" applyBorder="1" applyAlignment="1">
      <alignment horizontal="right" indent="1"/>
    </xf>
    <xf numFmtId="0" fontId="49" fillId="12" borderId="13" xfId="0" applyFont="1" applyFill="1" applyBorder="1"/>
    <xf numFmtId="0" fontId="58" fillId="12" borderId="13" xfId="0" applyFont="1" applyFill="1" applyBorder="1"/>
    <xf numFmtId="0" fontId="24" fillId="4" borderId="29" xfId="0" applyFont="1" applyFill="1" applyBorder="1"/>
    <xf numFmtId="0" fontId="24" fillId="4" borderId="22" xfId="0" applyFont="1" applyFill="1" applyBorder="1"/>
    <xf numFmtId="0" fontId="24" fillId="4" borderId="24" xfId="0" applyFont="1" applyFill="1" applyBorder="1" applyAlignment="1">
      <alignment wrapText="1"/>
    </xf>
    <xf numFmtId="0" fontId="24" fillId="4" borderId="24" xfId="0" applyFont="1" applyFill="1" applyBorder="1"/>
    <xf numFmtId="0" fontId="2" fillId="4" borderId="26" xfId="0" applyFont="1" applyFill="1" applyBorder="1"/>
    <xf numFmtId="0" fontId="24" fillId="12" borderId="13" xfId="0" applyFont="1" applyFill="1" applyBorder="1"/>
    <xf numFmtId="0" fontId="49" fillId="12" borderId="13" xfId="0" applyFont="1" applyFill="1" applyBorder="1" applyAlignment="1">
      <alignment horizontal="center"/>
    </xf>
    <xf numFmtId="0" fontId="24" fillId="10" borderId="13" xfId="0" applyFont="1" applyFill="1" applyBorder="1"/>
    <xf numFmtId="3" fontId="24" fillId="11" borderId="13" xfId="0" applyNumberFormat="1" applyFont="1" applyFill="1" applyBorder="1" applyAlignment="1">
      <alignment horizontal="right" indent="1"/>
    </xf>
    <xf numFmtId="0" fontId="24" fillId="11" borderId="13" xfId="0" applyFont="1" applyFill="1" applyBorder="1" applyAlignment="1">
      <alignment horizontal="right" indent="1"/>
    </xf>
    <xf numFmtId="0" fontId="2" fillId="4" borderId="28" xfId="0" applyFont="1" applyFill="1" applyBorder="1"/>
    <xf numFmtId="0" fontId="2" fillId="4" borderId="20" xfId="0" applyFont="1" applyFill="1" applyBorder="1"/>
    <xf numFmtId="168" fontId="24" fillId="11" borderId="13" xfId="0" applyNumberFormat="1" applyFont="1" applyFill="1" applyBorder="1" applyAlignment="1">
      <alignment horizontal="right" indent="1"/>
    </xf>
    <xf numFmtId="167" fontId="24" fillId="4" borderId="13" xfId="1" applyNumberFormat="1" applyFont="1" applyFill="1" applyBorder="1" applyAlignment="1">
      <alignment horizontal="right" indent="1"/>
    </xf>
    <xf numFmtId="0" fontId="40" fillId="4" borderId="0" xfId="0" applyFont="1" applyFill="1" applyBorder="1" applyAlignment="1"/>
    <xf numFmtId="3" fontId="2" fillId="4" borderId="13" xfId="0" applyNumberFormat="1" applyFont="1" applyFill="1" applyBorder="1" applyAlignment="1">
      <alignment horizontal="right" indent="1"/>
    </xf>
    <xf numFmtId="170" fontId="2" fillId="4" borderId="13" xfId="0" applyNumberFormat="1" applyFont="1" applyFill="1" applyBorder="1"/>
    <xf numFmtId="0" fontId="2" fillId="4" borderId="13" xfId="0" applyFont="1" applyFill="1" applyBorder="1"/>
    <xf numFmtId="0" fontId="24" fillId="4" borderId="13" xfId="0" applyFont="1" applyFill="1" applyBorder="1" applyAlignment="1">
      <alignment horizontal="right" indent="1"/>
    </xf>
    <xf numFmtId="0" fontId="2" fillId="4" borderId="6" xfId="0" applyFont="1" applyFill="1" applyBorder="1" applyAlignment="1">
      <alignment horizontal="center"/>
    </xf>
    <xf numFmtId="0" fontId="2" fillId="4" borderId="7" xfId="0" applyFont="1" applyFill="1" applyBorder="1"/>
    <xf numFmtId="0" fontId="2" fillId="4" borderId="8" xfId="0" applyFont="1" applyFill="1" applyBorder="1"/>
    <xf numFmtId="0" fontId="2" fillId="0" borderId="0" xfId="0" applyFont="1"/>
    <xf numFmtId="0" fontId="40" fillId="0" borderId="0" xfId="0" applyFont="1" applyFill="1" applyBorder="1" applyAlignment="1">
      <alignment horizontal="left"/>
    </xf>
    <xf numFmtId="0" fontId="0" fillId="12" borderId="1" xfId="0" applyFill="1" applyBorder="1" applyAlignment="1">
      <alignment horizontal="center"/>
    </xf>
    <xf numFmtId="0" fontId="39" fillId="12" borderId="2" xfId="0" applyFont="1" applyFill="1" applyBorder="1"/>
    <xf numFmtId="0" fontId="0" fillId="12" borderId="2" xfId="0" applyFill="1" applyBorder="1"/>
    <xf numFmtId="0" fontId="0" fillId="12" borderId="3" xfId="0" applyFill="1" applyBorder="1"/>
    <xf numFmtId="0" fontId="0" fillId="8" borderId="0" xfId="0" applyFill="1"/>
    <xf numFmtId="0" fontId="0" fillId="0" borderId="4" xfId="0" applyBorder="1" applyAlignment="1">
      <alignment horizontal="center"/>
    </xf>
    <xf numFmtId="0" fontId="0" fillId="0" borderId="0" xfId="0" applyBorder="1"/>
    <xf numFmtId="0" fontId="0" fillId="0" borderId="5" xfId="0" applyBorder="1"/>
    <xf numFmtId="0" fontId="40" fillId="0" borderId="0" xfId="0" applyFont="1" applyBorder="1" applyAlignment="1">
      <alignment horizontal="right"/>
    </xf>
    <xf numFmtId="14" fontId="24" fillId="11" borderId="13" xfId="0" applyNumberFormat="1" applyFont="1" applyFill="1" applyBorder="1" applyAlignment="1">
      <alignment horizontal="center"/>
    </xf>
    <xf numFmtId="0" fontId="24" fillId="0" borderId="0" xfId="0" applyFont="1" applyFill="1"/>
    <xf numFmtId="0" fontId="49" fillId="12" borderId="5" xfId="0" applyFont="1" applyFill="1" applyBorder="1"/>
    <xf numFmtId="0" fontId="24" fillId="0" borderId="0" xfId="0" applyFont="1"/>
    <xf numFmtId="0" fontId="24" fillId="0" borderId="4" xfId="0" applyFont="1" applyBorder="1" applyAlignment="1">
      <alignment horizontal="center"/>
    </xf>
    <xf numFmtId="0" fontId="24" fillId="0" borderId="0" xfId="0" applyFont="1" applyFill="1" applyBorder="1"/>
    <xf numFmtId="0" fontId="24" fillId="0" borderId="0" xfId="0" applyFont="1" applyBorder="1"/>
    <xf numFmtId="0" fontId="24" fillId="0" borderId="5" xfId="0" applyFont="1" applyBorder="1"/>
    <xf numFmtId="0" fontId="22" fillId="0" borderId="0" xfId="0" applyFont="1" applyBorder="1"/>
    <xf numFmtId="0" fontId="44" fillId="0" borderId="0" xfId="0" applyFont="1" applyFill="1" applyBorder="1"/>
    <xf numFmtId="0" fontId="24" fillId="13" borderId="13" xfId="0" applyFont="1" applyFill="1" applyBorder="1" applyAlignment="1">
      <alignment horizontal="left"/>
    </xf>
    <xf numFmtId="167" fontId="24" fillId="0" borderId="13" xfId="1" applyNumberFormat="1" applyFont="1" applyFill="1" applyBorder="1" applyAlignment="1">
      <alignment horizontal="right" indent="1"/>
    </xf>
    <xf numFmtId="0" fontId="49" fillId="12" borderId="13" xfId="0" applyFont="1" applyFill="1" applyBorder="1" applyAlignment="1">
      <alignment horizontal="left"/>
    </xf>
    <xf numFmtId="167" fontId="57" fillId="12" borderId="22" xfId="1" applyNumberFormat="1" applyFont="1" applyFill="1" applyBorder="1" applyAlignment="1">
      <alignment horizontal="right" indent="1"/>
    </xf>
    <xf numFmtId="0" fontId="24" fillId="13" borderId="13" xfId="0" applyFont="1" applyFill="1" applyBorder="1" applyAlignment="1">
      <alignment horizontal="right"/>
    </xf>
    <xf numFmtId="167" fontId="24" fillId="0" borderId="11" xfId="1" applyNumberFormat="1" applyFont="1" applyFill="1" applyBorder="1" applyAlignment="1">
      <alignment horizontal="right" indent="1"/>
    </xf>
    <xf numFmtId="0" fontId="58" fillId="12" borderId="13" xfId="0" applyFont="1" applyFill="1" applyBorder="1" applyAlignment="1">
      <alignment horizontal="right"/>
    </xf>
    <xf numFmtId="167" fontId="58" fillId="12" borderId="22" xfId="1" applyNumberFormat="1" applyFont="1" applyFill="1" applyBorder="1" applyAlignment="1">
      <alignment horizontal="right" indent="1"/>
    </xf>
    <xf numFmtId="0" fontId="42" fillId="0" borderId="0" xfId="0" applyFont="1" applyFill="1" applyBorder="1"/>
    <xf numFmtId="0" fontId="40" fillId="0" borderId="0" xfId="0" applyFont="1" applyBorder="1"/>
    <xf numFmtId="0" fontId="44" fillId="0" borderId="0" xfId="0" applyFont="1" applyFill="1" applyBorder="1" applyAlignment="1">
      <alignment horizontal="left"/>
    </xf>
    <xf numFmtId="0" fontId="39" fillId="0" borderId="0" xfId="0" applyFont="1" applyFill="1" applyBorder="1" applyAlignment="1">
      <alignment horizontal="center"/>
    </xf>
    <xf numFmtId="0" fontId="24" fillId="0" borderId="0" xfId="0" applyFont="1" applyBorder="1" applyAlignment="1">
      <alignment horizontal="center" wrapText="1"/>
    </xf>
    <xf numFmtId="0" fontId="0" fillId="0" borderId="0" xfId="0" applyBorder="1" applyAlignment="1">
      <alignment horizontal="center"/>
    </xf>
    <xf numFmtId="0" fontId="0" fillId="0" borderId="0" xfId="0" applyFill="1" applyBorder="1" applyAlignment="1">
      <alignment horizontal="center"/>
    </xf>
    <xf numFmtId="0" fontId="41" fillId="13" borderId="13" xfId="0" applyFont="1" applyFill="1" applyBorder="1"/>
    <xf numFmtId="167" fontId="0" fillId="0" borderId="22" xfId="1" applyNumberFormat="1" applyFont="1" applyBorder="1" applyAlignment="1">
      <alignment horizontal="right" indent="1"/>
    </xf>
    <xf numFmtId="0" fontId="0" fillId="0" borderId="0" xfId="0" applyFill="1" applyBorder="1"/>
    <xf numFmtId="0" fontId="42" fillId="0" borderId="0" xfId="0" applyFont="1" applyFill="1" applyBorder="1" applyAlignment="1">
      <alignment horizontal="center"/>
    </xf>
    <xf numFmtId="0" fontId="43" fillId="13" borderId="13" xfId="0" applyFont="1" applyFill="1" applyBorder="1"/>
    <xf numFmtId="170" fontId="22" fillId="0" borderId="13" xfId="0" applyNumberFormat="1" applyFont="1" applyBorder="1"/>
    <xf numFmtId="0" fontId="0" fillId="13" borderId="13" xfId="0" applyFill="1" applyBorder="1"/>
    <xf numFmtId="167" fontId="40" fillId="14" borderId="13" xfId="1" applyNumberFormat="1" applyFont="1" applyFill="1" applyBorder="1" applyAlignment="1">
      <alignment horizontal="right" indent="1"/>
    </xf>
    <xf numFmtId="167" fontId="0" fillId="0" borderId="13" xfId="1" applyNumberFormat="1" applyFont="1" applyBorder="1" applyAlignment="1">
      <alignment horizontal="right" indent="1"/>
    </xf>
    <xf numFmtId="0" fontId="40" fillId="0" borderId="0" xfId="0" applyFont="1" applyFill="1"/>
    <xf numFmtId="0" fontId="44" fillId="0" borderId="0" xfId="0" applyFont="1" applyBorder="1"/>
    <xf numFmtId="0" fontId="40" fillId="0" borderId="5" xfId="0" applyFont="1" applyBorder="1"/>
    <xf numFmtId="0" fontId="40" fillId="0" borderId="0" xfId="0" applyFont="1"/>
    <xf numFmtId="0" fontId="59" fillId="0" borderId="0" xfId="0" applyFont="1" applyBorder="1"/>
    <xf numFmtId="0" fontId="46" fillId="0" borderId="0" xfId="0" applyFont="1" applyBorder="1"/>
    <xf numFmtId="0" fontId="60" fillId="0" borderId="0" xfId="0" applyFont="1" applyBorder="1"/>
    <xf numFmtId="167" fontId="40" fillId="0" borderId="13" xfId="1" applyNumberFormat="1" applyFont="1" applyBorder="1" applyAlignment="1">
      <alignment horizontal="center" vertical="center"/>
    </xf>
    <xf numFmtId="171" fontId="22" fillId="0" borderId="13" xfId="1" applyNumberFormat="1" applyFont="1" applyBorder="1" applyAlignment="1">
      <alignment horizontal="right" indent="1"/>
    </xf>
    <xf numFmtId="167" fontId="40" fillId="0" borderId="13" xfId="1" applyNumberFormat="1" applyFont="1" applyBorder="1" applyAlignment="1">
      <alignment horizontal="center"/>
    </xf>
    <xf numFmtId="0" fontId="43" fillId="0" borderId="4" xfId="0" applyFont="1" applyBorder="1" applyAlignment="1">
      <alignment horizontal="center"/>
    </xf>
    <xf numFmtId="0" fontId="24" fillId="13" borderId="13" xfId="0" applyFont="1" applyFill="1" applyBorder="1" applyAlignment="1">
      <alignment horizontal="left" vertical="center"/>
    </xf>
    <xf numFmtId="167" fontId="49" fillId="12" borderId="22" xfId="0" applyNumberFormat="1" applyFont="1" applyFill="1" applyBorder="1" applyAlignment="1">
      <alignment horizontal="right" indent="1"/>
    </xf>
    <xf numFmtId="167" fontId="22" fillId="0" borderId="13" xfId="1" applyNumberFormat="1" applyFont="1" applyBorder="1" applyAlignment="1">
      <alignment horizontal="right" indent="1"/>
    </xf>
    <xf numFmtId="167" fontId="49" fillId="12" borderId="13" xfId="0" applyNumberFormat="1" applyFont="1" applyFill="1" applyBorder="1" applyAlignment="1">
      <alignment horizontal="right" indent="1"/>
    </xf>
    <xf numFmtId="0" fontId="0" fillId="0" borderId="0" xfId="0" applyBorder="1" applyAlignment="1">
      <alignment horizontal="right"/>
    </xf>
    <xf numFmtId="0" fontId="24" fillId="0" borderId="4" xfId="0" applyFont="1" applyFill="1" applyBorder="1" applyAlignment="1">
      <alignment horizontal="center"/>
    </xf>
    <xf numFmtId="0" fontId="24" fillId="13" borderId="13" xfId="0" applyFont="1" applyFill="1" applyBorder="1" applyAlignment="1">
      <alignment horizontal="center"/>
    </xf>
    <xf numFmtId="0" fontId="24" fillId="13" borderId="13" xfId="0" quotePrefix="1" applyFont="1" applyFill="1" applyBorder="1" applyAlignment="1">
      <alignment horizontal="center"/>
    </xf>
    <xf numFmtId="0" fontId="0" fillId="0" borderId="5" xfId="0" applyFill="1" applyBorder="1"/>
    <xf numFmtId="167" fontId="22" fillId="0" borderId="13" xfId="0" applyNumberFormat="1" applyFont="1" applyBorder="1"/>
    <xf numFmtId="0" fontId="48" fillId="0" borderId="0" xfId="0" applyFont="1" applyBorder="1" applyAlignment="1">
      <alignment horizontal="center"/>
    </xf>
    <xf numFmtId="172" fontId="22" fillId="0" borderId="13" xfId="12" applyNumberFormat="1" applyFont="1" applyBorder="1" applyAlignment="1">
      <alignment horizontal="right" indent="1"/>
    </xf>
    <xf numFmtId="0" fontId="49" fillId="12" borderId="29" xfId="0" applyFont="1" applyFill="1" applyBorder="1" applyAlignment="1">
      <alignment horizontal="center" wrapText="1"/>
    </xf>
    <xf numFmtId="0" fontId="51" fillId="0" borderId="0" xfId="5" applyFont="1" applyFill="1" applyBorder="1" applyAlignment="1">
      <alignment vertical="center"/>
    </xf>
    <xf numFmtId="0" fontId="49" fillId="12" borderId="13" xfId="5" applyFont="1" applyFill="1" applyBorder="1" applyAlignment="1">
      <alignment horizontal="center" vertical="center" wrapText="1"/>
    </xf>
    <xf numFmtId="0" fontId="24" fillId="13" borderId="13" xfId="5" applyFont="1" applyFill="1" applyBorder="1" applyAlignment="1">
      <alignment horizontal="left" vertical="center"/>
    </xf>
    <xf numFmtId="0" fontId="49" fillId="12" borderId="13" xfId="5" applyFont="1" applyFill="1" applyBorder="1" applyAlignment="1">
      <alignment horizontal="left" vertical="center"/>
    </xf>
    <xf numFmtId="3" fontId="49" fillId="12" borderId="13" xfId="1" applyNumberFormat="1" applyFont="1" applyFill="1" applyBorder="1" applyAlignment="1">
      <alignment horizontal="right" indent="1"/>
    </xf>
    <xf numFmtId="167" fontId="49" fillId="12" borderId="13" xfId="1" applyNumberFormat="1" applyFont="1" applyFill="1" applyBorder="1" applyAlignment="1">
      <alignment horizontal="right" indent="1"/>
    </xf>
    <xf numFmtId="3" fontId="22" fillId="0" borderId="13" xfId="0" applyNumberFormat="1" applyFont="1" applyBorder="1" applyAlignment="1">
      <alignment horizontal="right" indent="1"/>
    </xf>
    <xf numFmtId="0" fontId="22" fillId="0" borderId="13" xfId="0" applyFont="1" applyBorder="1" applyAlignment="1">
      <alignment horizontal="right" indent="1"/>
    </xf>
    <xf numFmtId="3" fontId="24" fillId="0" borderId="13" xfId="0" applyNumberFormat="1" applyFont="1" applyBorder="1" applyAlignment="1">
      <alignment horizontal="right" indent="1"/>
    </xf>
    <xf numFmtId="0" fontId="24" fillId="11" borderId="13" xfId="0" applyFont="1" applyFill="1" applyBorder="1" applyAlignment="1">
      <alignment horizontal="center"/>
    </xf>
    <xf numFmtId="0" fontId="24" fillId="0" borderId="13" xfId="0" applyFont="1" applyBorder="1" applyAlignment="1">
      <alignment horizontal="left"/>
    </xf>
    <xf numFmtId="0" fontId="24" fillId="0" borderId="13" xfId="0" applyFont="1" applyBorder="1" applyAlignment="1">
      <alignment horizontal="center"/>
    </xf>
    <xf numFmtId="3" fontId="24" fillId="0" borderId="22" xfId="0" applyNumberFormat="1" applyFont="1" applyFill="1" applyBorder="1" applyAlignment="1">
      <alignment vertical="center" wrapText="1"/>
    </xf>
    <xf numFmtId="3" fontId="24" fillId="0" borderId="22" xfId="0" applyNumberFormat="1" applyFont="1" applyFill="1" applyBorder="1" applyAlignment="1">
      <alignment horizontal="right" vertical="center" wrapText="1" indent="2"/>
    </xf>
    <xf numFmtId="0" fontId="24" fillId="0" borderId="29" xfId="0" applyFont="1" applyBorder="1" applyAlignment="1">
      <alignment horizontal="left"/>
    </xf>
    <xf numFmtId="0" fontId="24" fillId="0" borderId="29" xfId="0" applyFont="1" applyBorder="1" applyAlignment="1">
      <alignment horizontal="center"/>
    </xf>
    <xf numFmtId="3" fontId="24" fillId="0" borderId="13" xfId="0" applyNumberFormat="1" applyFont="1" applyFill="1" applyBorder="1" applyAlignment="1">
      <alignment vertical="center" wrapText="1"/>
    </xf>
    <xf numFmtId="3" fontId="24" fillId="0" borderId="13" xfId="0" applyNumberFormat="1" applyFont="1" applyFill="1" applyBorder="1" applyAlignment="1">
      <alignment horizontal="right" vertical="center" wrapText="1" indent="2"/>
    </xf>
    <xf numFmtId="0" fontId="24" fillId="0" borderId="6" xfId="0" applyFont="1" applyBorder="1" applyAlignment="1">
      <alignment horizontal="center"/>
    </xf>
    <xf numFmtId="0" fontId="0" fillId="0" borderId="7" xfId="0" applyBorder="1"/>
    <xf numFmtId="0" fontId="0" fillId="0" borderId="8" xfId="0" applyBorder="1"/>
    <xf numFmtId="0" fontId="24" fillId="0" borderId="0" xfId="0" applyFont="1" applyAlignment="1">
      <alignment horizontal="center"/>
    </xf>
    <xf numFmtId="0" fontId="22" fillId="0" borderId="0" xfId="0" applyFont="1" applyFill="1"/>
    <xf numFmtId="0" fontId="57" fillId="12" borderId="1" xfId="0" applyFont="1" applyFill="1" applyBorder="1" applyAlignment="1">
      <alignment horizontal="right"/>
    </xf>
    <xf numFmtId="0" fontId="57" fillId="12" borderId="2" xfId="0" applyFont="1" applyFill="1" applyBorder="1"/>
    <xf numFmtId="0" fontId="57" fillId="12" borderId="3" xfId="0" applyFont="1" applyFill="1" applyBorder="1"/>
    <xf numFmtId="0" fontId="22" fillId="8" borderId="0" xfId="0" applyFont="1" applyFill="1"/>
    <xf numFmtId="0" fontId="0" fillId="0" borderId="4" xfId="0" applyBorder="1" applyAlignment="1">
      <alignment horizontal="right"/>
    </xf>
    <xf numFmtId="0" fontId="22" fillId="0" borderId="0" xfId="0" applyFont="1" applyFill="1" applyBorder="1"/>
    <xf numFmtId="0" fontId="49" fillId="12" borderId="4" xfId="0" applyFont="1" applyFill="1" applyBorder="1" applyAlignment="1">
      <alignment horizontal="center" vertical="center"/>
    </xf>
    <xf numFmtId="0" fontId="57" fillId="12" borderId="0" xfId="0" applyFont="1" applyFill="1" applyBorder="1"/>
    <xf numFmtId="0" fontId="57" fillId="12" borderId="5" xfId="0" applyFont="1" applyFill="1" applyBorder="1"/>
    <xf numFmtId="0" fontId="22" fillId="8" borderId="0" xfId="0" applyFont="1" applyFill="1" applyBorder="1"/>
    <xf numFmtId="0" fontId="24" fillId="0" borderId="4" xfId="0" applyFont="1" applyBorder="1"/>
    <xf numFmtId="0" fontId="49" fillId="12" borderId="29" xfId="0" applyFont="1" applyFill="1" applyBorder="1" applyAlignment="1">
      <alignment horizontal="center" vertical="center" wrapText="1"/>
    </xf>
    <xf numFmtId="0" fontId="57" fillId="12" borderId="13" xfId="0" applyFont="1" applyFill="1" applyBorder="1" applyAlignment="1">
      <alignment horizontal="left"/>
    </xf>
    <xf numFmtId="171" fontId="57" fillId="12" borderId="13" xfId="1" applyNumberFormat="1" applyFont="1" applyFill="1" applyBorder="1" applyAlignment="1">
      <alignment horizontal="right" indent="1"/>
    </xf>
    <xf numFmtId="167" fontId="58" fillId="12" borderId="13" xfId="1" applyNumberFormat="1" applyFont="1" applyFill="1" applyBorder="1" applyAlignment="1">
      <alignment horizontal="right" indent="1"/>
    </xf>
    <xf numFmtId="0" fontId="24" fillId="0" borderId="5" xfId="0" applyFont="1" applyFill="1" applyBorder="1"/>
    <xf numFmtId="0" fontId="24" fillId="0" borderId="0" xfId="0" applyFont="1" applyFill="1" applyBorder="1" applyAlignment="1">
      <alignment horizontal="center"/>
    </xf>
    <xf numFmtId="0" fontId="24" fillId="0" borderId="0" xfId="0" applyFont="1" applyFill="1" applyAlignment="1">
      <alignment vertical="center"/>
    </xf>
    <xf numFmtId="0" fontId="24" fillId="0" borderId="4" xfId="0" applyFont="1" applyBorder="1" applyAlignment="1">
      <alignment horizontal="center" vertical="center"/>
    </xf>
    <xf numFmtId="0" fontId="0" fillId="0" borderId="0" xfId="0" applyFont="1" applyBorder="1" applyAlignment="1">
      <alignment vertical="center"/>
    </xf>
    <xf numFmtId="0" fontId="24" fillId="0" borderId="5" xfId="0" applyFont="1" applyBorder="1" applyAlignment="1">
      <alignment vertical="center"/>
    </xf>
    <xf numFmtId="0" fontId="24" fillId="0" borderId="0" xfId="0" applyFont="1" applyAlignment="1">
      <alignment vertical="center"/>
    </xf>
    <xf numFmtId="0" fontId="24" fillId="11" borderId="31" xfId="0" applyFont="1" applyFill="1" applyBorder="1"/>
    <xf numFmtId="0" fontId="22" fillId="0" borderId="32" xfId="0" applyFont="1" applyBorder="1" applyAlignment="1">
      <alignment horizontal="right" indent="1"/>
    </xf>
    <xf numFmtId="3" fontId="22" fillId="0" borderId="32" xfId="0" applyNumberFormat="1" applyFont="1" applyBorder="1" applyAlignment="1">
      <alignment horizontal="right" indent="1"/>
    </xf>
    <xf numFmtId="3" fontId="0" fillId="0" borderId="13" xfId="0" applyNumberFormat="1" applyBorder="1" applyAlignment="1">
      <alignment horizontal="right" indent="1"/>
    </xf>
    <xf numFmtId="3" fontId="0" fillId="0" borderId="11" xfId="0" applyNumberFormat="1" applyBorder="1" applyAlignment="1">
      <alignment horizontal="right" indent="1"/>
    </xf>
    <xf numFmtId="0" fontId="24" fillId="13" borderId="33" xfId="0" applyFont="1" applyFill="1" applyBorder="1" applyAlignment="1">
      <alignment horizontal="left" vertical="center" indent="2"/>
    </xf>
    <xf numFmtId="0" fontId="24" fillId="11" borderId="33" xfId="0" applyFont="1" applyFill="1" applyBorder="1"/>
    <xf numFmtId="0" fontId="22" fillId="0" borderId="33" xfId="0" applyFont="1" applyBorder="1" applyAlignment="1">
      <alignment horizontal="right" indent="1"/>
    </xf>
    <xf numFmtId="3" fontId="22" fillId="0" borderId="33" xfId="0" applyNumberFormat="1" applyFont="1" applyBorder="1" applyAlignment="1">
      <alignment horizontal="right" indent="1"/>
    </xf>
    <xf numFmtId="0" fontId="24" fillId="11" borderId="32" xfId="0" applyFont="1" applyFill="1" applyBorder="1"/>
    <xf numFmtId="3" fontId="0" fillId="0" borderId="32" xfId="0" applyNumberFormat="1" applyBorder="1" applyAlignment="1">
      <alignment horizontal="right" indent="1"/>
    </xf>
    <xf numFmtId="0" fontId="24" fillId="11" borderId="34" xfId="0" applyFont="1" applyFill="1" applyBorder="1"/>
    <xf numFmtId="0" fontId="22" fillId="0" borderId="34" xfId="0" applyFont="1" applyBorder="1" applyAlignment="1">
      <alignment horizontal="right" indent="1"/>
    </xf>
    <xf numFmtId="3" fontId="22" fillId="0" borderId="34" xfId="0" applyNumberFormat="1" applyFont="1" applyBorder="1" applyAlignment="1">
      <alignment horizontal="right" indent="1"/>
    </xf>
    <xf numFmtId="0" fontId="49" fillId="12" borderId="13" xfId="0" applyFont="1" applyFill="1" applyBorder="1" applyAlignment="1">
      <alignment horizontal="right" indent="1"/>
    </xf>
    <xf numFmtId="3" fontId="24" fillId="0" borderId="0" xfId="0" applyNumberFormat="1" applyFont="1" applyFill="1"/>
    <xf numFmtId="1" fontId="24" fillId="0" borderId="0" xfId="1" applyNumberFormat="1" applyFont="1" applyBorder="1"/>
    <xf numFmtId="1" fontId="24" fillId="0" borderId="0" xfId="0" applyNumberFormat="1" applyFont="1" applyBorder="1"/>
    <xf numFmtId="0" fontId="49" fillId="12" borderId="35" xfId="0" applyFont="1" applyFill="1" applyBorder="1" applyAlignment="1">
      <alignment horizontal="center" vertical="center" wrapText="1"/>
    </xf>
    <xf numFmtId="3" fontId="24" fillId="0" borderId="26" xfId="0" applyNumberFormat="1" applyFont="1" applyBorder="1" applyAlignment="1">
      <alignment horizontal="right" indent="1"/>
    </xf>
    <xf numFmtId="3" fontId="24" fillId="0" borderId="22" xfId="0" applyNumberFormat="1" applyFont="1" applyBorder="1" applyAlignment="1">
      <alignment horizontal="right" indent="1"/>
    </xf>
    <xf numFmtId="3" fontId="57" fillId="12" borderId="32" xfId="0" applyNumberFormat="1" applyFont="1" applyFill="1" applyBorder="1" applyAlignment="1">
      <alignment horizontal="right" indent="1"/>
    </xf>
    <xf numFmtId="10" fontId="24" fillId="0" borderId="0" xfId="1" applyNumberFormat="1" applyFont="1" applyBorder="1"/>
    <xf numFmtId="3" fontId="24" fillId="0" borderId="0" xfId="0" applyNumberFormat="1" applyFont="1" applyBorder="1"/>
    <xf numFmtId="3" fontId="57" fillId="12" borderId="13" xfId="0" applyNumberFormat="1" applyFont="1" applyFill="1" applyBorder="1" applyAlignment="1">
      <alignment horizontal="right" indent="1"/>
    </xf>
    <xf numFmtId="3" fontId="57" fillId="12" borderId="33" xfId="0" applyNumberFormat="1" applyFont="1" applyFill="1" applyBorder="1" applyAlignment="1">
      <alignment horizontal="right" indent="1"/>
    </xf>
    <xf numFmtId="0" fontId="24" fillId="11" borderId="35" xfId="0" applyFont="1" applyFill="1" applyBorder="1"/>
    <xf numFmtId="3" fontId="22" fillId="0" borderId="35" xfId="0" applyNumberFormat="1" applyFont="1" applyBorder="1" applyAlignment="1">
      <alignment horizontal="right" indent="1"/>
    </xf>
    <xf numFmtId="3" fontId="57" fillId="12" borderId="35" xfId="0" applyNumberFormat="1" applyFont="1" applyFill="1" applyBorder="1" applyAlignment="1">
      <alignment horizontal="right" indent="1"/>
    </xf>
    <xf numFmtId="3" fontId="49" fillId="12" borderId="22" xfId="0" applyNumberFormat="1" applyFont="1" applyFill="1" applyBorder="1" applyAlignment="1">
      <alignment horizontal="right" indent="1"/>
    </xf>
    <xf numFmtId="3" fontId="0" fillId="0" borderId="0" xfId="0" applyNumberFormat="1" applyBorder="1"/>
    <xf numFmtId="167" fontId="22" fillId="0" borderId="13" xfId="1" applyNumberFormat="1" applyFont="1" applyBorder="1" applyAlignment="1">
      <alignment horizontal="right" vertical="center" indent="1"/>
    </xf>
    <xf numFmtId="0" fontId="0" fillId="0" borderId="0" xfId="0" applyBorder="1" applyAlignment="1">
      <alignment vertical="center"/>
    </xf>
    <xf numFmtId="0" fontId="24" fillId="0" borderId="0" xfId="0" applyFont="1" applyBorder="1" applyAlignment="1">
      <alignment vertical="center"/>
    </xf>
    <xf numFmtId="0" fontId="0" fillId="0" borderId="0" xfId="0" applyFill="1" applyBorder="1" applyAlignment="1">
      <alignment vertical="center"/>
    </xf>
    <xf numFmtId="3" fontId="49" fillId="12" borderId="13" xfId="0" applyNumberFormat="1" applyFont="1" applyFill="1" applyBorder="1" applyAlignment="1">
      <alignment horizontal="right" vertical="center" indent="1"/>
    </xf>
    <xf numFmtId="167" fontId="49" fillId="12" borderId="13" xfId="1" applyNumberFormat="1" applyFont="1" applyFill="1" applyBorder="1" applyAlignment="1">
      <alignment horizontal="right" vertical="center" indent="1"/>
    </xf>
    <xf numFmtId="0" fontId="0" fillId="0" borderId="4" xfId="0" applyBorder="1"/>
    <xf numFmtId="10" fontId="0" fillId="0" borderId="13" xfId="1" applyNumberFormat="1" applyFont="1" applyBorder="1" applyAlignment="1">
      <alignment horizontal="right" indent="1"/>
    </xf>
    <xf numFmtId="3" fontId="22" fillId="0" borderId="13" xfId="0" applyNumberFormat="1" applyFont="1" applyBorder="1" applyAlignment="1">
      <alignment horizontal="center"/>
    </xf>
    <xf numFmtId="173" fontId="22" fillId="0" borderId="13" xfId="12" applyNumberFormat="1" applyFont="1" applyBorder="1" applyAlignment="1">
      <alignment horizontal="center"/>
    </xf>
    <xf numFmtId="0" fontId="48" fillId="0" borderId="0" xfId="0" applyFont="1" applyBorder="1"/>
    <xf numFmtId="49" fontId="24" fillId="13" borderId="13" xfId="5" applyNumberFormat="1" applyFont="1" applyFill="1" applyBorder="1" applyAlignment="1">
      <alignment horizontal="left" vertical="center"/>
    </xf>
    <xf numFmtId="3" fontId="24" fillId="0" borderId="12" xfId="1" applyNumberFormat="1" applyFont="1" applyFill="1" applyBorder="1" applyAlignment="1">
      <alignment horizontal="right" indent="1"/>
    </xf>
    <xf numFmtId="3" fontId="24" fillId="0" borderId="23" xfId="1" applyNumberFormat="1" applyFont="1" applyFill="1" applyBorder="1" applyAlignment="1">
      <alignment horizontal="right" indent="1"/>
    </xf>
    <xf numFmtId="0" fontId="49" fillId="12" borderId="29" xfId="0" applyFont="1" applyFill="1" applyBorder="1" applyAlignment="1">
      <alignment horizontal="center" vertical="center"/>
    </xf>
    <xf numFmtId="0" fontId="22" fillId="13" borderId="13" xfId="0" applyFont="1" applyFill="1" applyBorder="1" applyAlignment="1">
      <alignment horizontal="left"/>
    </xf>
    <xf numFmtId="0" fontId="13" fillId="0" borderId="13" xfId="0" applyFont="1" applyFill="1" applyBorder="1"/>
    <xf numFmtId="0" fontId="13" fillId="0" borderId="13" xfId="0" applyFont="1" applyFill="1" applyBorder="1" applyAlignment="1">
      <alignment horizontal="center"/>
    </xf>
    <xf numFmtId="3" fontId="13" fillId="0" borderId="13" xfId="0" applyNumberFormat="1" applyFont="1" applyFill="1" applyBorder="1" applyAlignment="1">
      <alignment horizontal="right" vertical="center" wrapText="1" indent="2"/>
    </xf>
    <xf numFmtId="0" fontId="13" fillId="0" borderId="13" xfId="0" applyFont="1" applyBorder="1" applyAlignment="1">
      <alignment horizontal="center"/>
    </xf>
    <xf numFmtId="0" fontId="13" fillId="0" borderId="13" xfId="0" applyFont="1" applyFill="1" applyBorder="1" applyAlignment="1">
      <alignment horizontal="center" vertical="center"/>
    </xf>
    <xf numFmtId="0" fontId="13" fillId="0" borderId="13" xfId="0" applyFont="1" applyBorder="1" applyAlignment="1">
      <alignment horizontal="center" vertical="center"/>
    </xf>
    <xf numFmtId="0" fontId="43" fillId="0" borderId="13" xfId="0" applyFont="1" applyBorder="1" applyAlignment="1">
      <alignment horizontal="center"/>
    </xf>
    <xf numFmtId="0" fontId="0" fillId="12" borderId="1" xfId="0" applyFill="1" applyBorder="1" applyAlignment="1">
      <alignment horizontal="right"/>
    </xf>
    <xf numFmtId="0" fontId="39" fillId="0" borderId="0" xfId="0" applyFont="1" applyFill="1"/>
    <xf numFmtId="0" fontId="39" fillId="12" borderId="4" xfId="0" applyFont="1" applyFill="1" applyBorder="1" applyAlignment="1">
      <alignment horizontal="center" vertical="center"/>
    </xf>
    <xf numFmtId="0" fontId="39" fillId="12" borderId="0" xfId="0" applyFont="1" applyFill="1" applyBorder="1"/>
    <xf numFmtId="0" fontId="39" fillId="12" borderId="5" xfId="0" applyFont="1" applyFill="1" applyBorder="1"/>
    <xf numFmtId="0" fontId="39" fillId="8" borderId="0" xfId="0" applyFont="1" applyFill="1"/>
    <xf numFmtId="0" fontId="22" fillId="0" borderId="0" xfId="0" applyFont="1" applyBorder="1" applyAlignment="1">
      <alignment horizontal="right" indent="1"/>
    </xf>
    <xf numFmtId="3" fontId="24" fillId="0" borderId="13" xfId="12" applyNumberFormat="1" applyFont="1" applyBorder="1" applyAlignment="1">
      <alignment horizontal="right" indent="1"/>
    </xf>
    <xf numFmtId="0" fontId="0" fillId="0" borderId="0" xfId="0" applyBorder="1" applyAlignment="1">
      <alignment horizontal="right" indent="1"/>
    </xf>
    <xf numFmtId="0" fontId="0" fillId="0" borderId="6" xfId="0" applyBorder="1" applyAlignment="1">
      <alignment horizontal="center"/>
    </xf>
    <xf numFmtId="10" fontId="0" fillId="0" borderId="0" xfId="0" applyNumberFormat="1"/>
    <xf numFmtId="0" fontId="22" fillId="0" borderId="0" xfId="0" applyFont="1" applyAlignment="1">
      <alignment horizontal="center"/>
    </xf>
    <xf numFmtId="0" fontId="22" fillId="0" borderId="0" xfId="0" applyFont="1"/>
    <xf numFmtId="0" fontId="22" fillId="0" borderId="0" xfId="0" applyFont="1" applyFill="1" applyAlignment="1">
      <alignment vertical="center"/>
    </xf>
    <xf numFmtId="0" fontId="22" fillId="12" borderId="1" xfId="0" applyFont="1" applyFill="1" applyBorder="1" applyAlignment="1">
      <alignment horizontal="right" vertical="center"/>
    </xf>
    <xf numFmtId="0" fontId="39" fillId="12" borderId="2" xfId="0" applyFont="1" applyFill="1" applyBorder="1" applyAlignment="1">
      <alignment vertical="center"/>
    </xf>
    <xf numFmtId="0" fontId="22" fillId="12" borderId="2" xfId="0" applyFont="1" applyFill="1" applyBorder="1" applyAlignment="1">
      <alignment vertical="center"/>
    </xf>
    <xf numFmtId="0" fontId="22" fillId="12" borderId="3" xfId="0" applyFont="1" applyFill="1" applyBorder="1" applyAlignment="1">
      <alignment vertical="center"/>
    </xf>
    <xf numFmtId="0" fontId="22" fillId="8" borderId="0" xfId="0" applyFont="1" applyFill="1" applyAlignment="1">
      <alignment vertical="center"/>
    </xf>
    <xf numFmtId="0" fontId="22" fillId="0" borderId="4" xfId="0" applyFont="1" applyBorder="1" applyAlignment="1">
      <alignment horizontal="center"/>
    </xf>
    <xf numFmtId="0" fontId="22" fillId="0" borderId="5" xfId="0" applyFont="1" applyBorder="1"/>
    <xf numFmtId="0" fontId="49" fillId="12" borderId="0" xfId="0" applyFont="1" applyFill="1" applyBorder="1" applyAlignment="1">
      <alignment vertical="center"/>
    </xf>
    <xf numFmtId="0" fontId="49" fillId="12" borderId="5" xfId="0" applyFont="1" applyFill="1" applyBorder="1" applyAlignment="1">
      <alignment vertical="center"/>
    </xf>
    <xf numFmtId="0" fontId="24" fillId="9" borderId="0" xfId="0" applyFont="1" applyFill="1" applyAlignment="1">
      <alignment vertical="center"/>
    </xf>
    <xf numFmtId="0" fontId="47" fillId="0" borderId="4" xfId="0" applyFont="1" applyBorder="1" applyAlignment="1">
      <alignment horizontal="center"/>
    </xf>
    <xf numFmtId="0" fontId="24" fillId="0" borderId="0" xfId="0" quotePrefix="1" applyFont="1" applyBorder="1"/>
    <xf numFmtId="0" fontId="51" fillId="0" borderId="0" xfId="0" applyFont="1" applyBorder="1"/>
    <xf numFmtId="0" fontId="57" fillId="12" borderId="4" xfId="0" applyFont="1" applyFill="1" applyBorder="1" applyAlignment="1">
      <alignment horizontal="center" vertical="center"/>
    </xf>
    <xf numFmtId="0" fontId="57" fillId="12" borderId="0" xfId="0" applyFont="1" applyFill="1" applyBorder="1" applyAlignment="1">
      <alignment vertical="center"/>
    </xf>
    <xf numFmtId="0" fontId="57" fillId="12" borderId="5" xfId="0" applyFont="1" applyFill="1" applyBorder="1" applyAlignment="1">
      <alignment vertical="center"/>
    </xf>
    <xf numFmtId="0" fontId="22" fillId="9" borderId="0" xfId="0" applyFont="1" applyFill="1" applyAlignment="1">
      <alignment vertical="center"/>
    </xf>
    <xf numFmtId="0" fontId="40" fillId="0" borderId="0" xfId="0" applyFont="1" applyFill="1" applyBorder="1"/>
    <xf numFmtId="0" fontId="51" fillId="0" borderId="0" xfId="0" applyFont="1" applyFill="1" applyBorder="1"/>
    <xf numFmtId="0" fontId="22" fillId="0" borderId="6" xfId="0" applyFont="1" applyBorder="1" applyAlignment="1">
      <alignment horizontal="center"/>
    </xf>
    <xf numFmtId="0" fontId="22" fillId="0" borderId="7" xfId="0" applyFont="1" applyBorder="1"/>
    <xf numFmtId="0" fontId="22" fillId="0" borderId="8" xfId="0" applyFont="1" applyBorder="1"/>
    <xf numFmtId="0" fontId="0" fillId="0" borderId="12" xfId="0" applyBorder="1" applyAlignment="1">
      <alignment horizontal="center" vertical="center"/>
    </xf>
    <xf numFmtId="172" fontId="22" fillId="0" borderId="13" xfId="12" applyNumberFormat="1" applyFont="1" applyBorder="1" applyAlignment="1">
      <alignment horizontal="right"/>
    </xf>
    <xf numFmtId="3" fontId="49" fillId="12" borderId="32" xfId="0" applyNumberFormat="1" applyFont="1" applyFill="1" applyBorder="1" applyAlignment="1">
      <alignment horizontal="right" indent="1"/>
    </xf>
    <xf numFmtId="0" fontId="3" fillId="0" borderId="0" xfId="0" quotePrefix="1" applyFont="1" applyFill="1" applyBorder="1" applyAlignment="1">
      <alignment horizontal="center" vertical="center" wrapText="1"/>
    </xf>
    <xf numFmtId="165" fontId="2" fillId="0" borderId="0" xfId="1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64" fillId="0" borderId="0" xfId="0" applyFont="1"/>
    <xf numFmtId="0" fontId="65" fillId="0" borderId="4" xfId="0" applyFont="1" applyBorder="1"/>
    <xf numFmtId="0" fontId="64" fillId="0" borderId="0" xfId="0" applyFont="1" applyBorder="1"/>
    <xf numFmtId="0" fontId="64" fillId="0" borderId="5" xfId="0" applyFont="1" applyBorder="1"/>
    <xf numFmtId="0" fontId="68" fillId="0" borderId="0" xfId="0" applyFont="1"/>
    <xf numFmtId="0" fontId="68" fillId="0" borderId="4" xfId="0" applyFont="1" applyBorder="1"/>
    <xf numFmtId="0" fontId="68" fillId="0" borderId="0" xfId="0" applyFont="1" applyBorder="1"/>
    <xf numFmtId="0" fontId="68" fillId="0" borderId="5" xfId="0" applyFont="1" applyBorder="1"/>
    <xf numFmtId="0" fontId="64" fillId="0" borderId="4" xfId="0" applyFont="1" applyBorder="1"/>
    <xf numFmtId="0" fontId="0" fillId="0" borderId="6" xfId="0" applyBorder="1"/>
    <xf numFmtId="3" fontId="24" fillId="0" borderId="13" xfId="1" applyNumberFormat="1" applyFont="1" applyFill="1" applyBorder="1" applyAlignment="1">
      <alignment horizontal="right" indent="1"/>
    </xf>
    <xf numFmtId="0" fontId="2" fillId="0" borderId="0" xfId="10" applyFont="1" applyFill="1" applyBorder="1" applyAlignment="1">
      <alignment horizontal="center" vertical="center" wrapText="1"/>
    </xf>
    <xf numFmtId="0" fontId="4" fillId="0" borderId="0" xfId="10" applyFont="1" applyFill="1" applyBorder="1" applyAlignment="1">
      <alignment horizontal="center" vertical="center" wrapText="1"/>
    </xf>
    <xf numFmtId="0" fontId="9" fillId="0" borderId="0" xfId="10" applyFont="1" applyBorder="1" applyAlignment="1">
      <alignment horizontal="left" vertical="center"/>
    </xf>
    <xf numFmtId="0" fontId="3" fillId="0" borderId="0" xfId="10" applyFont="1" applyFill="1" applyBorder="1" applyAlignment="1">
      <alignment horizontal="center" vertical="center" wrapText="1"/>
    </xf>
    <xf numFmtId="0" fontId="4" fillId="0" borderId="14" xfId="10" applyFont="1" applyFill="1" applyBorder="1" applyAlignment="1">
      <alignment horizontal="center" vertical="center" wrapText="1"/>
    </xf>
    <xf numFmtId="0" fontId="15" fillId="0" borderId="0" xfId="10" applyFont="1" applyFill="1" applyBorder="1" applyAlignment="1">
      <alignment vertical="center" wrapText="1"/>
    </xf>
    <xf numFmtId="0" fontId="15" fillId="3" borderId="0" xfId="10" applyFont="1" applyFill="1" applyBorder="1" applyAlignment="1">
      <alignment horizontal="center" vertical="center" wrapText="1"/>
    </xf>
    <xf numFmtId="0" fontId="2" fillId="0" borderId="15" xfId="10" applyFont="1" applyFill="1" applyBorder="1" applyAlignment="1">
      <alignment horizontal="center" vertical="center" wrapText="1"/>
    </xf>
    <xf numFmtId="0" fontId="15" fillId="2" borderId="0" xfId="10" applyFont="1" applyFill="1" applyBorder="1" applyAlignment="1">
      <alignment horizontal="center" vertical="center" wrapText="1"/>
    </xf>
    <xf numFmtId="0" fontId="5" fillId="2" borderId="0" xfId="10" applyFont="1" applyFill="1" applyBorder="1" applyAlignment="1">
      <alignment horizontal="center" vertical="center" wrapText="1"/>
    </xf>
    <xf numFmtId="0" fontId="19" fillId="0" borderId="0" xfId="10" quotePrefix="1" applyFont="1" applyFill="1" applyBorder="1" applyAlignment="1">
      <alignment horizontal="left" vertical="center" wrapText="1"/>
    </xf>
    <xf numFmtId="0" fontId="15" fillId="0" borderId="0" xfId="10" applyFont="1" applyFill="1" applyBorder="1" applyAlignment="1">
      <alignment horizontal="center" vertical="center" wrapText="1"/>
    </xf>
    <xf numFmtId="0" fontId="15" fillId="2" borderId="16" xfId="10" applyFont="1" applyFill="1" applyBorder="1" applyAlignment="1">
      <alignment horizontal="center" vertical="center" wrapText="1"/>
    </xf>
    <xf numFmtId="0" fontId="18" fillId="0" borderId="0" xfId="10" applyFont="1" applyFill="1" applyBorder="1" applyAlignment="1">
      <alignment horizontal="center" vertical="center" wrapText="1"/>
    </xf>
    <xf numFmtId="0" fontId="14" fillId="0" borderId="17" xfId="15" quotePrefix="1" applyFill="1" applyBorder="1" applyAlignment="1">
      <alignment horizontal="center" vertical="center" wrapText="1"/>
    </xf>
    <xf numFmtId="0" fontId="14" fillId="0" borderId="18" xfId="15" quotePrefix="1" applyFill="1" applyBorder="1" applyAlignment="1">
      <alignment horizontal="center" vertical="center" wrapText="1"/>
    </xf>
    <xf numFmtId="0" fontId="14" fillId="0" borderId="0" xfId="15" quotePrefix="1" applyFill="1" applyBorder="1" applyAlignment="1">
      <alignment horizontal="center" vertical="center" wrapText="1"/>
    </xf>
    <xf numFmtId="0" fontId="19" fillId="0" borderId="0" xfId="10" applyFont="1" applyFill="1" applyBorder="1" applyAlignment="1">
      <alignment horizontal="left" vertical="center" wrapText="1"/>
    </xf>
    <xf numFmtId="0" fontId="18" fillId="2" borderId="0" xfId="10" applyFont="1" applyFill="1" applyBorder="1" applyAlignment="1">
      <alignment horizontal="center" vertical="center" wrapText="1"/>
    </xf>
    <xf numFmtId="0" fontId="19" fillId="6" borderId="0" xfId="10" applyFont="1" applyFill="1" applyBorder="1" applyAlignment="1">
      <alignment horizontal="center" vertical="center" wrapText="1"/>
    </xf>
    <xf numFmtId="0" fontId="17" fillId="6" borderId="0" xfId="10" quotePrefix="1" applyFont="1" applyFill="1" applyBorder="1" applyAlignment="1">
      <alignment horizontal="center" vertical="center" wrapText="1"/>
    </xf>
    <xf numFmtId="0" fontId="18" fillId="6" borderId="0" xfId="10" applyFont="1" applyFill="1" applyBorder="1" applyAlignment="1">
      <alignment horizontal="center" vertical="center" wrapText="1"/>
    </xf>
    <xf numFmtId="0" fontId="3" fillId="6" borderId="0" xfId="10" applyFont="1" applyFill="1" applyBorder="1" applyAlignment="1">
      <alignment horizontal="center" vertical="center" wrapText="1"/>
    </xf>
    <xf numFmtId="0" fontId="2" fillId="0" borderId="0" xfId="10" quotePrefix="1" applyFont="1" applyFill="1" applyBorder="1" applyAlignment="1">
      <alignment horizontal="center" vertical="center" wrapText="1"/>
    </xf>
    <xf numFmtId="0" fontId="20" fillId="0" borderId="0" xfId="10" applyFont="1" applyFill="1" applyBorder="1" applyAlignment="1">
      <alignment horizontal="center" vertical="center" wrapText="1"/>
    </xf>
    <xf numFmtId="14" fontId="70" fillId="0" borderId="0" xfId="10" applyNumberFormat="1" applyFont="1" applyFill="1" applyBorder="1" applyAlignment="1">
      <alignment horizontal="center" vertical="center" wrapText="1"/>
    </xf>
    <xf numFmtId="0" fontId="22" fillId="0" borderId="0" xfId="10" applyFont="1" applyFill="1" applyBorder="1" applyAlignment="1">
      <alignment horizontal="center" vertical="center" wrapText="1"/>
    </xf>
    <xf numFmtId="3" fontId="2" fillId="0" borderId="0" xfId="11"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167" fontId="2" fillId="0" borderId="0" xfId="19" applyNumberFormat="1" applyFont="1" applyFill="1" applyBorder="1" applyAlignment="1">
      <alignment horizontal="center" vertical="center" wrapText="1"/>
    </xf>
    <xf numFmtId="167" fontId="0" fillId="0" borderId="21" xfId="11" applyNumberFormat="1" applyFont="1" applyBorder="1" applyAlignment="1">
      <alignment horizontal="right" indent="1"/>
    </xf>
    <xf numFmtId="1" fontId="2" fillId="0" borderId="0" xfId="9" applyNumberFormat="1" applyFont="1" applyFill="1" applyBorder="1" applyAlignment="1">
      <alignment horizontal="center" vertical="center" wrapText="1"/>
    </xf>
    <xf numFmtId="0" fontId="71" fillId="0" borderId="0" xfId="10" applyFont="1" applyFill="1" applyBorder="1" applyAlignment="1">
      <alignment horizontal="center" vertical="center" wrapText="1"/>
    </xf>
    <xf numFmtId="172" fontId="0" fillId="0" borderId="19" xfId="0" applyNumberFormat="1" applyBorder="1" applyAlignment="1">
      <alignment horizontal="right" indent="1"/>
    </xf>
    <xf numFmtId="172" fontId="0" fillId="0" borderId="13" xfId="0" applyNumberFormat="1" applyBorder="1" applyAlignment="1">
      <alignment horizontal="right" indent="1"/>
    </xf>
    <xf numFmtId="167" fontId="0" fillId="0" borderId="29" xfId="1" applyNumberFormat="1" applyFont="1" applyBorder="1" applyAlignment="1">
      <alignment horizontal="right" indent="1"/>
    </xf>
    <xf numFmtId="167" fontId="0" fillId="0" borderId="13" xfId="1" applyNumberFormat="1" applyFont="1" applyBorder="1"/>
    <xf numFmtId="167" fontId="2" fillId="0" borderId="0" xfId="10" applyNumberFormat="1" applyFont="1" applyFill="1" applyBorder="1" applyAlignment="1">
      <alignment horizontal="center" vertical="center" wrapText="1"/>
    </xf>
    <xf numFmtId="1" fontId="2" fillId="0" borderId="0" xfId="10" applyNumberFormat="1" applyFont="1" applyFill="1" applyBorder="1" applyAlignment="1">
      <alignment horizontal="center" vertical="center" wrapText="1"/>
    </xf>
    <xf numFmtId="0" fontId="24" fillId="11" borderId="27" xfId="0" applyFont="1" applyFill="1" applyBorder="1"/>
    <xf numFmtId="0" fontId="24" fillId="11" borderId="19" xfId="0" applyFont="1" applyFill="1" applyBorder="1"/>
    <xf numFmtId="0" fontId="48" fillId="4" borderId="0" xfId="0" applyFont="1" applyFill="1" applyBorder="1"/>
    <xf numFmtId="167" fontId="2" fillId="0" borderId="0" xfId="11" applyNumberFormat="1" applyFont="1" applyFill="1" applyBorder="1" applyAlignment="1">
      <alignment horizontal="center" vertical="center" wrapText="1"/>
    </xf>
    <xf numFmtId="2" fontId="22" fillId="0" borderId="0" xfId="0" applyNumberFormat="1"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167" fontId="49" fillId="12" borderId="32" xfId="1" applyNumberFormat="1" applyFont="1" applyFill="1" applyBorder="1" applyAlignment="1">
      <alignment horizontal="right" indent="1"/>
    </xf>
    <xf numFmtId="169" fontId="22" fillId="0" borderId="13" xfId="0" applyNumberFormat="1" applyFont="1" applyBorder="1" applyAlignment="1">
      <alignment horizontal="right" indent="1"/>
    </xf>
    <xf numFmtId="3" fontId="22" fillId="0" borderId="0" xfId="0" applyNumberFormat="1" applyFont="1" applyBorder="1" applyAlignment="1">
      <alignment horizontal="right" indent="1"/>
    </xf>
    <xf numFmtId="3" fontId="0" fillId="0" borderId="0" xfId="0" applyNumberFormat="1"/>
    <xf numFmtId="0" fontId="2" fillId="0" borderId="0" xfId="0"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xf>
    <xf numFmtId="0" fontId="72" fillId="0" borderId="0" xfId="0" applyFont="1" applyFill="1" applyBorder="1" applyAlignment="1">
      <alignment horizontal="center" vertical="center"/>
    </xf>
    <xf numFmtId="167" fontId="17" fillId="6" borderId="0" xfId="0" quotePrefix="1" applyNumberFormat="1" applyFont="1" applyFill="1" applyBorder="1" applyAlignment="1">
      <alignment horizontal="center" vertical="center" wrapText="1"/>
    </xf>
    <xf numFmtId="0" fontId="49" fillId="12" borderId="13" xfId="0" applyFont="1" applyFill="1" applyBorder="1" applyAlignment="1">
      <alignment horizontal="center" vertical="center"/>
    </xf>
    <xf numFmtId="3" fontId="49" fillId="12" borderId="13" xfId="0" applyNumberFormat="1" applyFont="1" applyFill="1" applyBorder="1" applyAlignment="1">
      <alignment horizontal="center" vertical="center"/>
    </xf>
    <xf numFmtId="169" fontId="24" fillId="0" borderId="13" xfId="12" applyNumberFormat="1" applyFont="1" applyBorder="1" applyAlignment="1">
      <alignment horizontal="right" indent="1"/>
    </xf>
    <xf numFmtId="0" fontId="6" fillId="0" borderId="0" xfId="0" applyFont="1" applyFill="1" applyBorder="1" applyAlignment="1">
      <alignment horizontal="center"/>
    </xf>
    <xf numFmtId="0" fontId="0" fillId="0" borderId="0" xfId="0" applyFont="1" applyFill="1" applyAlignment="1"/>
    <xf numFmtId="167" fontId="2" fillId="0" borderId="0" xfId="10" applyNumberFormat="1" applyFont="1" applyFill="1" applyBorder="1" applyAlignment="1">
      <alignment horizontal="center" vertical="center" wrapText="1"/>
    </xf>
    <xf numFmtId="0" fontId="9" fillId="0" borderId="0" xfId="20" applyFont="1" applyAlignment="1">
      <alignment horizontal="left" vertical="center"/>
    </xf>
    <xf numFmtId="0" fontId="4" fillId="0" borderId="0" xfId="20" applyAlignment="1">
      <alignment horizontal="center" vertical="center" wrapText="1"/>
    </xf>
    <xf numFmtId="0" fontId="72" fillId="0" borderId="0" xfId="20" applyFont="1" applyAlignment="1">
      <alignment horizontal="center" vertical="center"/>
    </xf>
    <xf numFmtId="0" fontId="3" fillId="0" borderId="0" xfId="20" applyFont="1" applyAlignment="1">
      <alignment horizontal="center" vertical="center" wrapText="1"/>
    </xf>
    <xf numFmtId="0" fontId="4" fillId="0" borderId="0" xfId="20"/>
    <xf numFmtId="0" fontId="4" fillId="0" borderId="14" xfId="20" applyBorder="1" applyAlignment="1">
      <alignment horizontal="center" vertical="center" wrapText="1"/>
    </xf>
    <xf numFmtId="0" fontId="15" fillId="0" borderId="0" xfId="20" applyFont="1" applyAlignment="1">
      <alignment vertical="center" wrapText="1"/>
    </xf>
    <xf numFmtId="0" fontId="15" fillId="3" borderId="0" xfId="20" applyFont="1" applyFill="1" applyAlignment="1">
      <alignment horizontal="center" vertical="center" wrapText="1"/>
    </xf>
    <xf numFmtId="0" fontId="2" fillId="0" borderId="15" xfId="20" applyFont="1" applyBorder="1" applyAlignment="1">
      <alignment horizontal="center" vertical="center" wrapText="1"/>
    </xf>
    <xf numFmtId="0" fontId="14" fillId="0" borderId="46" xfId="15" applyBorder="1" applyAlignment="1">
      <alignment vertical="center" wrapText="1"/>
    </xf>
    <xf numFmtId="0" fontId="4" fillId="0" borderId="47" xfId="20" applyBorder="1"/>
    <xf numFmtId="0" fontId="2" fillId="0" borderId="0" xfId="20" applyFont="1" applyAlignment="1">
      <alignment horizontal="center" vertical="center" wrapText="1"/>
    </xf>
    <xf numFmtId="0" fontId="14" fillId="0" borderId="0" xfId="15" applyAlignment="1">
      <alignment vertical="center" wrapText="1"/>
    </xf>
    <xf numFmtId="0" fontId="15" fillId="0" borderId="0" xfId="20" applyFont="1" applyAlignment="1">
      <alignment horizontal="center" vertical="center" wrapText="1"/>
    </xf>
    <xf numFmtId="0" fontId="2" fillId="0" borderId="47" xfId="20" applyFont="1" applyBorder="1" applyAlignment="1">
      <alignment horizontal="center" vertical="center" wrapText="1"/>
    </xf>
    <xf numFmtId="0" fontId="2" fillId="0" borderId="49"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vertical="center" wrapText="1"/>
    </xf>
    <xf numFmtId="0" fontId="2" fillId="0" borderId="55" xfId="20" applyFont="1" applyBorder="1" applyAlignment="1">
      <alignment horizontal="center" vertical="center" wrapText="1"/>
    </xf>
    <xf numFmtId="0" fontId="4" fillId="0" borderId="55" xfId="20" applyBorder="1"/>
    <xf numFmtId="0" fontId="15" fillId="2" borderId="0" xfId="20" applyFont="1" applyFill="1" applyAlignment="1">
      <alignment horizontal="center" vertical="center" wrapText="1"/>
    </xf>
    <xf numFmtId="0" fontId="19" fillId="6" borderId="0" xfId="20" applyFont="1" applyFill="1" applyAlignment="1">
      <alignment horizontal="center" vertical="center" wrapText="1"/>
    </xf>
    <xf numFmtId="0" fontId="2" fillId="0" borderId="0" xfId="20" quotePrefix="1" applyFont="1" applyAlignment="1">
      <alignment horizontal="center" vertical="center" wrapText="1"/>
    </xf>
    <xf numFmtId="167" fontId="2" fillId="0" borderId="0" xfId="20" quotePrefix="1" applyNumberFormat="1" applyFont="1" applyAlignment="1">
      <alignment horizontal="center" vertical="center" wrapText="1"/>
    </xf>
    <xf numFmtId="0" fontId="20" fillId="0" borderId="0" xfId="20" applyFont="1" applyAlignment="1">
      <alignment horizontal="center" vertical="center" wrapText="1"/>
    </xf>
    <xf numFmtId="0" fontId="19" fillId="0" borderId="0" xfId="20" applyFont="1" applyAlignment="1">
      <alignment horizontal="center" vertical="center" wrapText="1"/>
    </xf>
    <xf numFmtId="0" fontId="19" fillId="0" borderId="0" xfId="20" applyFont="1" applyAlignment="1">
      <alignment vertical="center" wrapText="1"/>
    </xf>
    <xf numFmtId="167" fontId="2" fillId="0" borderId="0" xfId="20" applyNumberFormat="1" applyFont="1" applyAlignment="1">
      <alignment horizontal="center" vertical="center" wrapText="1"/>
    </xf>
    <xf numFmtId="167" fontId="4" fillId="0" borderId="0" xfId="20" applyNumberFormat="1" applyAlignment="1">
      <alignment horizontal="center" vertical="center"/>
    </xf>
    <xf numFmtId="0" fontId="20" fillId="0" borderId="0" xfId="20" applyFont="1" applyAlignment="1">
      <alignment horizontal="right" vertical="center" wrapText="1"/>
    </xf>
    <xf numFmtId="169" fontId="2" fillId="0" borderId="0" xfId="20" applyNumberFormat="1" applyFont="1" applyAlignment="1">
      <alignment horizontal="center" vertical="center" wrapText="1"/>
    </xf>
    <xf numFmtId="0" fontId="18" fillId="0" borderId="0" xfId="20" applyFont="1" applyAlignment="1">
      <alignment horizontal="center" vertical="center" wrapText="1"/>
    </xf>
    <xf numFmtId="167" fontId="2" fillId="0" borderId="0" xfId="21" applyNumberFormat="1" applyFont="1" applyAlignment="1">
      <alignment horizontal="center" vertical="center" wrapText="1"/>
    </xf>
    <xf numFmtId="0" fontId="28" fillId="0" borderId="0" xfId="20" applyFont="1" applyAlignment="1">
      <alignment horizontal="center" vertical="center" wrapText="1"/>
    </xf>
    <xf numFmtId="167" fontId="28" fillId="0" borderId="0" xfId="21" applyNumberFormat="1" applyFont="1" applyAlignment="1">
      <alignment horizontal="center" vertical="center" wrapText="1"/>
    </xf>
    <xf numFmtId="167" fontId="0" fillId="0" borderId="0" xfId="21" applyNumberFormat="1" applyFont="1" applyAlignment="1">
      <alignment horizontal="center" vertical="center" wrapText="1"/>
    </xf>
    <xf numFmtId="0" fontId="4" fillId="0" borderId="0" xfId="20" quotePrefix="1" applyAlignment="1">
      <alignment horizontal="center" vertical="center" wrapText="1"/>
    </xf>
    <xf numFmtId="9" fontId="20" fillId="0" borderId="0" xfId="21" applyFont="1" applyAlignment="1">
      <alignment horizontal="center" vertical="center" wrapText="1"/>
    </xf>
    <xf numFmtId="0" fontId="19" fillId="5" borderId="0" xfId="20" applyFont="1" applyFill="1" applyAlignment="1">
      <alignment horizontal="center" vertical="center" wrapText="1"/>
    </xf>
    <xf numFmtId="0" fontId="16" fillId="5" borderId="0" xfId="20" applyFont="1" applyFill="1" applyAlignment="1">
      <alignment horizontal="center" vertical="center" wrapText="1"/>
    </xf>
    <xf numFmtId="0" fontId="17" fillId="5" borderId="0" xfId="20" applyFont="1" applyFill="1" applyAlignment="1">
      <alignment horizontal="center" vertical="center" wrapText="1"/>
    </xf>
    <xf numFmtId="0" fontId="17" fillId="0" borderId="0" xfId="20" quotePrefix="1" applyFont="1" applyAlignment="1">
      <alignment horizontal="center" vertical="center" wrapText="1"/>
    </xf>
    <xf numFmtId="3" fontId="2" fillId="0" borderId="0" xfId="20" applyNumberFormat="1" applyFont="1" applyAlignment="1">
      <alignment horizontal="center" vertical="center" wrapText="1"/>
    </xf>
    <xf numFmtId="9" fontId="2" fillId="0" borderId="0" xfId="21" applyFont="1" applyAlignment="1">
      <alignment horizontal="center" vertical="center" wrapText="1"/>
    </xf>
    <xf numFmtId="0" fontId="2" fillId="0" borderId="0" xfId="20" quotePrefix="1" applyFont="1" applyAlignment="1">
      <alignment horizontal="right" vertical="center" wrapText="1"/>
    </xf>
    <xf numFmtId="169" fontId="2" fillId="0" borderId="0" xfId="20" quotePrefix="1" applyNumberFormat="1" applyFont="1" applyAlignment="1">
      <alignment horizontal="center" vertical="center" wrapText="1"/>
    </xf>
    <xf numFmtId="3" fontId="2" fillId="0" borderId="0" xfId="20" quotePrefix="1" applyNumberFormat="1" applyFont="1" applyAlignment="1">
      <alignment horizontal="center" vertical="center" wrapText="1"/>
    </xf>
    <xf numFmtId="167" fontId="2" fillId="0" borderId="0" xfId="21" quotePrefix="1" applyNumberFormat="1" applyFont="1" applyAlignment="1">
      <alignment horizontal="center" vertical="center" wrapText="1"/>
    </xf>
    <xf numFmtId="10" fontId="2" fillId="0" borderId="0" xfId="20" quotePrefix="1" applyNumberFormat="1" applyFont="1" applyAlignment="1">
      <alignment horizontal="center" vertical="center" wrapText="1"/>
    </xf>
    <xf numFmtId="167" fontId="22" fillId="0" borderId="0" xfId="21" applyNumberFormat="1" applyFont="1" applyAlignment="1">
      <alignment horizontal="center" vertical="center" wrapText="1"/>
    </xf>
    <xf numFmtId="0" fontId="4" fillId="0" borderId="0" xfId="20" quotePrefix="1" applyAlignment="1">
      <alignment horizontal="center"/>
    </xf>
    <xf numFmtId="0" fontId="22" fillId="0" borderId="0" xfId="20" applyFont="1" applyAlignment="1">
      <alignment horizontal="center" vertical="center" wrapText="1"/>
    </xf>
    <xf numFmtId="1" fontId="24" fillId="0" borderId="21" xfId="13" applyNumberFormat="1" applyFont="1" applyFill="1" applyBorder="1" applyAlignment="1">
      <alignment horizontal="right" indent="1"/>
    </xf>
    <xf numFmtId="1" fontId="24" fillId="0" borderId="13" xfId="13" applyNumberFormat="1" applyFont="1" applyFill="1" applyBorder="1" applyAlignment="1">
      <alignment horizontal="right" indent="1"/>
    </xf>
    <xf numFmtId="1" fontId="24" fillId="0" borderId="29" xfId="13" applyNumberFormat="1" applyFont="1" applyFill="1" applyBorder="1" applyAlignment="1">
      <alignment horizontal="right" indent="1"/>
    </xf>
    <xf numFmtId="1" fontId="2" fillId="0" borderId="0" xfId="20" applyNumberFormat="1" applyFont="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72" fillId="0" borderId="0" xfId="0" applyFont="1" applyFill="1" applyBorder="1" applyAlignment="1">
      <alignment horizontal="center" vertical="center"/>
    </xf>
    <xf numFmtId="0" fontId="6" fillId="15" borderId="0" xfId="0" applyFont="1" applyFill="1" applyBorder="1" applyAlignment="1">
      <alignment horizontal="center"/>
    </xf>
    <xf numFmtId="0" fontId="0" fillId="15" borderId="0" xfId="0" applyFont="1" applyFill="1" applyAlignment="1"/>
    <xf numFmtId="0" fontId="6" fillId="2" borderId="0" xfId="2" applyFont="1" applyFill="1" applyBorder="1" applyAlignment="1">
      <alignment horizontal="center"/>
    </xf>
    <xf numFmtId="0" fontId="6" fillId="0" borderId="0" xfId="2" applyFont="1" applyAlignment="1"/>
    <xf numFmtId="0" fontId="20" fillId="0" borderId="0"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62" fillId="0" borderId="4" xfId="0" applyFont="1" applyBorder="1" applyAlignment="1">
      <alignment horizontal="center"/>
    </xf>
    <xf numFmtId="0" fontId="63" fillId="0" borderId="0" xfId="0" applyFont="1" applyBorder="1" applyAlignment="1">
      <alignment horizontal="center"/>
    </xf>
    <xf numFmtId="0" fontId="63" fillId="0" borderId="5" xfId="0" applyFont="1" applyBorder="1" applyAlignment="1">
      <alignment horizontal="center"/>
    </xf>
    <xf numFmtId="0" fontId="66" fillId="0" borderId="4" xfId="0" applyFont="1" applyBorder="1" applyAlignment="1">
      <alignment horizontal="center"/>
    </xf>
    <xf numFmtId="0" fontId="66" fillId="0" borderId="0" xfId="0" applyFont="1" applyBorder="1" applyAlignment="1">
      <alignment horizontal="center"/>
    </xf>
    <xf numFmtId="0" fontId="66" fillId="0" borderId="5" xfId="0" applyFont="1" applyBorder="1" applyAlignment="1">
      <alignment horizontal="center"/>
    </xf>
    <xf numFmtId="0" fontId="67" fillId="0" borderId="4" xfId="0" applyFont="1" applyBorder="1" applyAlignment="1">
      <alignment horizontal="center"/>
    </xf>
    <xf numFmtId="0" fontId="67" fillId="0" borderId="0" xfId="0" applyFont="1" applyBorder="1" applyAlignment="1">
      <alignment horizontal="center"/>
    </xf>
    <xf numFmtId="0" fontId="67" fillId="0" borderId="5" xfId="0" applyFont="1" applyBorder="1" applyAlignment="1">
      <alignment horizontal="center"/>
    </xf>
    <xf numFmtId="174" fontId="65" fillId="0" borderId="4" xfId="0" applyNumberFormat="1" applyFont="1" applyBorder="1" applyAlignment="1">
      <alignment horizontal="center"/>
    </xf>
    <xf numFmtId="174" fontId="65" fillId="0" borderId="0" xfId="0" applyNumberFormat="1" applyFont="1" applyBorder="1" applyAlignment="1">
      <alignment horizontal="center"/>
    </xf>
    <xf numFmtId="174" fontId="65" fillId="0" borderId="5" xfId="0" applyNumberFormat="1" applyFont="1" applyBorder="1" applyAlignment="1">
      <alignment horizontal="center"/>
    </xf>
    <xf numFmtId="0" fontId="24" fillId="4" borderId="12" xfId="0" applyFont="1" applyFill="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0" fontId="24" fillId="11" borderId="10" xfId="0" applyFont="1" applyFill="1" applyBorder="1" applyAlignment="1">
      <alignment horizontal="left"/>
    </xf>
    <xf numFmtId="0" fontId="24" fillId="11" borderId="12" xfId="0" applyFont="1" applyFill="1" applyBorder="1" applyAlignment="1">
      <alignment horizontal="left"/>
    </xf>
    <xf numFmtId="0" fontId="24" fillId="11" borderId="11" xfId="0" applyFont="1" applyFill="1" applyBorder="1" applyAlignment="1">
      <alignment horizontal="left"/>
    </xf>
    <xf numFmtId="0" fontId="24" fillId="4" borderId="13" xfId="0" applyFont="1" applyFill="1" applyBorder="1" applyAlignment="1">
      <alignment horizontal="left" vertical="center"/>
    </xf>
    <xf numFmtId="0" fontId="0" fillId="0" borderId="13" xfId="0" applyBorder="1" applyAlignment="1">
      <alignment horizontal="left" vertical="center"/>
    </xf>
    <xf numFmtId="0" fontId="24" fillId="13" borderId="10" xfId="0" applyFont="1" applyFill="1" applyBorder="1" applyAlignment="1">
      <alignment horizontal="left"/>
    </xf>
    <xf numFmtId="0" fontId="24" fillId="13" borderId="11" xfId="0" applyFont="1" applyFill="1" applyBorder="1" applyAlignment="1">
      <alignment horizontal="left"/>
    </xf>
    <xf numFmtId="0" fontId="49" fillId="12" borderId="10" xfId="0" applyFont="1" applyFill="1" applyBorder="1" applyAlignment="1">
      <alignment horizontal="left" vertical="center"/>
    </xf>
    <xf numFmtId="0" fontId="49" fillId="12" borderId="12" xfId="0" applyFont="1" applyFill="1" applyBorder="1" applyAlignment="1">
      <alignment horizontal="left" vertical="center"/>
    </xf>
    <xf numFmtId="0" fontId="49" fillId="12" borderId="11" xfId="0" applyFont="1" applyFill="1" applyBorder="1" applyAlignment="1">
      <alignment horizontal="left" vertical="center"/>
    </xf>
    <xf numFmtId="0" fontId="24" fillId="13" borderId="27" xfId="0" applyFont="1" applyFill="1" applyBorder="1" applyAlignment="1">
      <alignment horizontal="center" vertical="center"/>
    </xf>
    <xf numFmtId="0" fontId="24" fillId="13" borderId="25" xfId="0" applyFont="1" applyFill="1" applyBorder="1" applyAlignment="1">
      <alignment horizontal="center" vertical="center"/>
    </xf>
    <xf numFmtId="0" fontId="24" fillId="13" borderId="20" xfId="0" applyFont="1" applyFill="1" applyBorder="1" applyAlignment="1">
      <alignment horizontal="center" vertical="center"/>
    </xf>
    <xf numFmtId="0" fontId="24" fillId="13" borderId="26" xfId="0" applyFont="1" applyFill="1" applyBorder="1" applyAlignment="1">
      <alignment horizontal="center" vertical="center"/>
    </xf>
    <xf numFmtId="0" fontId="24" fillId="13" borderId="28" xfId="0" applyFont="1" applyFill="1" applyBorder="1" applyAlignment="1">
      <alignment horizontal="center" vertical="center"/>
    </xf>
    <xf numFmtId="0" fontId="24" fillId="13" borderId="9" xfId="0" applyFont="1" applyFill="1" applyBorder="1" applyAlignment="1">
      <alignment horizontal="center" vertical="center"/>
    </xf>
    <xf numFmtId="168" fontId="24" fillId="4" borderId="29" xfId="0" applyNumberFormat="1" applyFont="1" applyFill="1" applyBorder="1" applyAlignment="1">
      <alignment horizontal="right" vertical="center" indent="1"/>
    </xf>
    <xf numFmtId="0" fontId="24" fillId="4" borderId="22" xfId="0" applyFont="1" applyFill="1" applyBorder="1" applyAlignment="1">
      <alignment horizontal="right" vertical="center" indent="1"/>
    </xf>
    <xf numFmtId="0" fontId="49" fillId="12" borderId="13" xfId="0" applyFont="1" applyFill="1" applyBorder="1" applyAlignment="1">
      <alignment horizontal="right"/>
    </xf>
    <xf numFmtId="3" fontId="24" fillId="4" borderId="29" xfId="0" applyNumberFormat="1" applyFont="1" applyFill="1" applyBorder="1" applyAlignment="1">
      <alignment vertical="center"/>
    </xf>
    <xf numFmtId="3" fontId="24" fillId="4" borderId="22" xfId="0" applyNumberFormat="1" applyFont="1" applyFill="1" applyBorder="1" applyAlignment="1">
      <alignment vertical="center"/>
    </xf>
    <xf numFmtId="0" fontId="24" fillId="13" borderId="13" xfId="0" applyFont="1" applyFill="1" applyBorder="1" applyAlignment="1">
      <alignment horizontal="right"/>
    </xf>
    <xf numFmtId="0" fontId="57" fillId="12" borderId="13" xfId="0" applyFont="1" applyFill="1" applyBorder="1" applyAlignment="1">
      <alignment horizontal="left"/>
    </xf>
    <xf numFmtId="0" fontId="6" fillId="12" borderId="13" xfId="0" applyFont="1" applyFill="1" applyBorder="1" applyAlignment="1"/>
    <xf numFmtId="0" fontId="24" fillId="4" borderId="25" xfId="0" applyFont="1" applyFill="1" applyBorder="1" applyAlignment="1">
      <alignment horizontal="left" vertical="top" wrapText="1"/>
    </xf>
    <xf numFmtId="0" fontId="24" fillId="4" borderId="29" xfId="0" applyFont="1" applyFill="1" applyBorder="1" applyAlignment="1">
      <alignment horizontal="left" vertical="top" wrapText="1"/>
    </xf>
    <xf numFmtId="0" fontId="24" fillId="4" borderId="29" xfId="0" applyFont="1" applyFill="1" applyBorder="1" applyAlignment="1">
      <alignment horizontal="left" wrapText="1"/>
    </xf>
    <xf numFmtId="0" fontId="57" fillId="12" borderId="13" xfId="0" applyFont="1" applyFill="1" applyBorder="1" applyAlignment="1"/>
    <xf numFmtId="0" fontId="6" fillId="12" borderId="22" xfId="0" applyFont="1" applyFill="1" applyBorder="1" applyAlignment="1"/>
    <xf numFmtId="0" fontId="24" fillId="4" borderId="27" xfId="0" applyFont="1" applyFill="1" applyBorder="1" applyAlignment="1">
      <alignment vertical="top" wrapText="1"/>
    </xf>
    <xf numFmtId="0" fontId="24" fillId="4" borderId="23" xfId="0" applyFont="1" applyFill="1" applyBorder="1" applyAlignment="1">
      <alignment vertical="top" wrapText="1"/>
    </xf>
    <xf numFmtId="0" fontId="24" fillId="4" borderId="25" xfId="0" applyFont="1" applyFill="1" applyBorder="1" applyAlignment="1">
      <alignment vertical="top" wrapText="1"/>
    </xf>
    <xf numFmtId="0" fontId="49" fillId="12" borderId="29" xfId="0" applyFont="1" applyFill="1" applyBorder="1" applyAlignment="1">
      <alignment horizontal="center" wrapText="1"/>
    </xf>
    <xf numFmtId="0" fontId="49" fillId="12" borderId="19" xfId="0" applyFont="1" applyFill="1" applyBorder="1" applyAlignment="1">
      <alignment horizontal="center" wrapText="1"/>
    </xf>
    <xf numFmtId="0" fontId="40" fillId="13" borderId="10" xfId="0" applyFont="1" applyFill="1" applyBorder="1" applyAlignment="1">
      <alignment horizontal="right"/>
    </xf>
    <xf numFmtId="0" fontId="40" fillId="13" borderId="11" xfId="0" applyFont="1" applyFill="1" applyBorder="1" applyAlignment="1">
      <alignment horizontal="right"/>
    </xf>
    <xf numFmtId="0" fontId="24" fillId="13" borderId="29" xfId="0" applyFont="1" applyFill="1" applyBorder="1" applyAlignment="1">
      <alignment horizontal="center" vertical="center"/>
    </xf>
    <xf numFmtId="0" fontId="24" fillId="13" borderId="22" xfId="0" applyFont="1" applyFill="1" applyBorder="1" applyAlignment="1">
      <alignment horizontal="center" vertical="center"/>
    </xf>
    <xf numFmtId="0" fontId="49" fillId="12" borderId="10" xfId="0" applyFont="1" applyFill="1" applyBorder="1" applyAlignment="1">
      <alignment horizontal="right"/>
    </xf>
    <xf numFmtId="0" fontId="49" fillId="12" borderId="11" xfId="0" applyFont="1" applyFill="1" applyBorder="1" applyAlignment="1">
      <alignment horizontal="right"/>
    </xf>
    <xf numFmtId="0" fontId="24" fillId="11" borderId="10" xfId="0" applyFont="1" applyFill="1" applyBorder="1" applyAlignment="1">
      <alignment horizontal="left" vertical="center" indent="3"/>
    </xf>
    <xf numFmtId="0" fontId="24" fillId="11" borderId="11" xfId="0" applyFont="1" applyFill="1" applyBorder="1" applyAlignment="1">
      <alignment horizontal="left" vertical="center" indent="3"/>
    </xf>
    <xf numFmtId="0" fontId="24" fillId="11" borderId="13" xfId="0" applyFont="1" applyFill="1" applyBorder="1" applyAlignment="1">
      <alignment horizontal="left"/>
    </xf>
    <xf numFmtId="0" fontId="49" fillId="12" borderId="13" xfId="0" applyFont="1" applyFill="1" applyBorder="1" applyAlignment="1">
      <alignment horizontal="center" vertical="center" wrapText="1"/>
    </xf>
    <xf numFmtId="0" fontId="40" fillId="14" borderId="10" xfId="0" applyFont="1" applyFill="1" applyBorder="1" applyAlignment="1">
      <alignment horizontal="left" wrapText="1"/>
    </xf>
    <xf numFmtId="0" fontId="40" fillId="14" borderId="11" xfId="0" applyFont="1" applyFill="1" applyBorder="1" applyAlignment="1">
      <alignment horizontal="left" wrapText="1"/>
    </xf>
    <xf numFmtId="167" fontId="24" fillId="0" borderId="29" xfId="11" applyNumberFormat="1" applyFont="1" applyFill="1" applyBorder="1" applyAlignment="1">
      <alignment vertical="center" wrapText="1"/>
    </xf>
    <xf numFmtId="167" fontId="24" fillId="0" borderId="22" xfId="11" applyNumberFormat="1" applyFont="1" applyFill="1" applyBorder="1" applyAlignment="1">
      <alignment vertical="center" wrapText="1"/>
    </xf>
    <xf numFmtId="0" fontId="42" fillId="0" borderId="0" xfId="0" applyFont="1" applyFill="1" applyBorder="1" applyAlignment="1">
      <alignment horizontal="center"/>
    </xf>
    <xf numFmtId="0" fontId="24" fillId="13" borderId="13" xfId="0" applyFont="1" applyFill="1" applyBorder="1" applyAlignment="1">
      <alignment horizontal="left"/>
    </xf>
    <xf numFmtId="49" fontId="24" fillId="11" borderId="13" xfId="0" applyNumberFormat="1" applyFont="1" applyFill="1" applyBorder="1" applyAlignment="1">
      <alignment horizontal="center"/>
    </xf>
    <xf numFmtId="49" fontId="0" fillId="11" borderId="13" xfId="0" applyNumberFormat="1" applyFill="1" applyBorder="1" applyAlignment="1">
      <alignment horizontal="center"/>
    </xf>
    <xf numFmtId="0" fontId="49" fillId="12" borderId="13" xfId="0" applyFont="1" applyFill="1" applyBorder="1" applyAlignment="1">
      <alignment horizontal="center" vertical="center"/>
    </xf>
    <xf numFmtId="0" fontId="24" fillId="13" borderId="13" xfId="0" applyFont="1" applyFill="1" applyBorder="1" applyAlignment="1">
      <alignment horizontal="center" vertical="center"/>
    </xf>
    <xf numFmtId="0" fontId="46" fillId="13" borderId="10" xfId="0" applyFont="1" applyFill="1" applyBorder="1" applyAlignment="1">
      <alignment horizontal="center" vertical="top" wrapText="1"/>
    </xf>
    <xf numFmtId="0" fontId="46" fillId="13" borderId="12" xfId="0" applyFont="1" applyFill="1" applyBorder="1" applyAlignment="1">
      <alignment horizontal="center" vertical="top" wrapText="1"/>
    </xf>
    <xf numFmtId="0" fontId="46" fillId="13" borderId="11" xfId="0" applyFont="1" applyFill="1" applyBorder="1" applyAlignment="1">
      <alignment horizontal="center" vertical="top" wrapText="1"/>
    </xf>
    <xf numFmtId="0" fontId="24" fillId="13" borderId="29" xfId="0" applyFont="1" applyFill="1" applyBorder="1" applyAlignment="1">
      <alignment horizontal="left" vertical="center"/>
    </xf>
    <xf numFmtId="0" fontId="24" fillId="13" borderId="22" xfId="0" applyFont="1" applyFill="1" applyBorder="1" applyAlignment="1">
      <alignment horizontal="left" vertical="center"/>
    </xf>
    <xf numFmtId="0" fontId="24" fillId="11" borderId="10" xfId="0" applyFont="1" applyFill="1" applyBorder="1" applyAlignment="1">
      <alignment horizontal="center"/>
    </xf>
    <xf numFmtId="0" fontId="24" fillId="11" borderId="12" xfId="0" applyFont="1" applyFill="1" applyBorder="1" applyAlignment="1">
      <alignment horizontal="center"/>
    </xf>
    <xf numFmtId="0" fontId="49" fillId="12" borderId="12" xfId="0" applyFont="1" applyFill="1" applyBorder="1" applyAlignment="1">
      <alignment horizontal="right"/>
    </xf>
    <xf numFmtId="0" fontId="49" fillId="12" borderId="10" xfId="0" applyFont="1" applyFill="1" applyBorder="1" applyAlignment="1">
      <alignment horizontal="left"/>
    </xf>
    <xf numFmtId="0" fontId="49" fillId="12" borderId="12" xfId="0" applyFont="1" applyFill="1" applyBorder="1" applyAlignment="1">
      <alignment horizontal="left"/>
    </xf>
    <xf numFmtId="0" fontId="49" fillId="12" borderId="11" xfId="0" applyFont="1" applyFill="1" applyBorder="1" applyAlignment="1">
      <alignment horizontal="left"/>
    </xf>
    <xf numFmtId="0" fontId="24" fillId="13" borderId="29"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4" fillId="13" borderId="10" xfId="0" applyFont="1" applyFill="1" applyBorder="1" applyAlignment="1">
      <alignment horizontal="center" vertical="center" wrapText="1"/>
    </xf>
    <xf numFmtId="0" fontId="24" fillId="13" borderId="12" xfId="0" applyFont="1" applyFill="1" applyBorder="1" applyAlignment="1">
      <alignment horizontal="center" vertical="center" wrapText="1"/>
    </xf>
    <xf numFmtId="0" fontId="24" fillId="13" borderId="11" xfId="0" applyFont="1" applyFill="1" applyBorder="1" applyAlignment="1">
      <alignment horizontal="center" vertical="center" wrapText="1"/>
    </xf>
    <xf numFmtId="0" fontId="24" fillId="13" borderId="10" xfId="0" applyFont="1" applyFill="1" applyBorder="1" applyAlignment="1">
      <alignment horizontal="left" vertical="center" indent="2"/>
    </xf>
    <xf numFmtId="0" fontId="24" fillId="13" borderId="11" xfId="0" applyFont="1" applyFill="1" applyBorder="1" applyAlignment="1">
      <alignment horizontal="left" vertical="center" indent="2"/>
    </xf>
    <xf numFmtId="0" fontId="24" fillId="13" borderId="30" xfId="0" applyFont="1" applyFill="1" applyBorder="1" applyAlignment="1">
      <alignment horizontal="left" vertical="center" indent="2"/>
    </xf>
    <xf numFmtId="0" fontId="24" fillId="13" borderId="19" xfId="0" applyFont="1" applyFill="1" applyBorder="1" applyAlignment="1">
      <alignment horizontal="left" vertical="center" indent="2"/>
    </xf>
    <xf numFmtId="0" fontId="0" fillId="0" borderId="34" xfId="0" applyBorder="1" applyAlignment="1">
      <alignment horizontal="left" vertical="center" indent="2"/>
    </xf>
    <xf numFmtId="0" fontId="49" fillId="12" borderId="13" xfId="0" applyFont="1" applyFill="1" applyBorder="1" applyAlignment="1">
      <alignment horizontal="left"/>
    </xf>
    <xf numFmtId="0" fontId="49" fillId="12" borderId="28" xfId="0" applyFont="1" applyFill="1" applyBorder="1" applyAlignment="1">
      <alignment horizontal="left"/>
    </xf>
    <xf numFmtId="0" fontId="49" fillId="12" borderId="9" xfId="0" applyFont="1" applyFill="1" applyBorder="1" applyAlignment="1">
      <alignment horizontal="left"/>
    </xf>
    <xf numFmtId="0" fontId="24" fillId="13" borderId="10" xfId="0" applyFont="1" applyFill="1" applyBorder="1" applyAlignment="1">
      <alignment horizontal="left" vertical="center"/>
    </xf>
    <xf numFmtId="0" fontId="24" fillId="13" borderId="11" xfId="0" applyFont="1" applyFill="1" applyBorder="1" applyAlignment="1">
      <alignment horizontal="left" vertical="center"/>
    </xf>
    <xf numFmtId="0" fontId="61" fillId="13" borderId="10" xfId="0" applyFont="1" applyFill="1" applyBorder="1" applyAlignment="1">
      <alignment horizontal="left" vertical="center" indent="2"/>
    </xf>
    <xf numFmtId="0" fontId="49" fillId="12" borderId="13" xfId="0" applyFont="1" applyFill="1" applyBorder="1" applyAlignment="1">
      <alignment horizontal="left" vertical="center"/>
    </xf>
    <xf numFmtId="0" fontId="13" fillId="0" borderId="13" xfId="0" applyFont="1" applyBorder="1" applyAlignment="1">
      <alignment horizontal="left" wrapText="1"/>
    </xf>
    <xf numFmtId="0" fontId="0" fillId="0" borderId="13" xfId="0" applyBorder="1" applyAlignment="1">
      <alignment wrapText="1"/>
    </xf>
    <xf numFmtId="0" fontId="24" fillId="13" borderId="12" xfId="0" applyFont="1" applyFill="1" applyBorder="1" applyAlignment="1">
      <alignment horizontal="left" vertical="center"/>
    </xf>
    <xf numFmtId="0" fontId="24" fillId="13" borderId="27" xfId="0" applyFont="1" applyFill="1" applyBorder="1" applyAlignment="1">
      <alignment horizontal="center" vertical="center" wrapText="1"/>
    </xf>
    <xf numFmtId="0" fontId="24" fillId="13" borderId="23" xfId="0" applyFont="1" applyFill="1" applyBorder="1" applyAlignment="1">
      <alignment horizontal="center" vertical="center" wrapText="1"/>
    </xf>
    <xf numFmtId="0" fontId="24" fillId="13" borderId="25" xfId="0" applyFont="1" applyFill="1" applyBorder="1" applyAlignment="1">
      <alignment horizontal="center" vertical="center" wrapText="1"/>
    </xf>
    <xf numFmtId="0" fontId="24" fillId="13" borderId="28" xfId="0" applyFont="1" applyFill="1" applyBorder="1" applyAlignment="1">
      <alignment horizontal="center" vertical="center" wrapText="1"/>
    </xf>
    <xf numFmtId="0" fontId="24" fillId="13" borderId="24" xfId="0" applyFont="1" applyFill="1" applyBorder="1" applyAlignment="1">
      <alignment horizontal="center" vertical="center" wrapText="1"/>
    </xf>
    <xf numFmtId="0" fontId="24" fillId="13" borderId="9" xfId="0" applyFont="1" applyFill="1" applyBorder="1" applyAlignment="1">
      <alignment horizontal="center" vertical="center" wrapText="1"/>
    </xf>
    <xf numFmtId="0" fontId="13" fillId="0" borderId="13" xfId="0" applyFont="1" applyBorder="1" applyAlignment="1">
      <alignment horizontal="left" vertical="center" wrapText="1"/>
    </xf>
    <xf numFmtId="0" fontId="43" fillId="0" borderId="13" xfId="0" applyFont="1" applyBorder="1" applyAlignment="1">
      <alignment horizontal="center" wrapText="1"/>
    </xf>
    <xf numFmtId="0" fontId="24" fillId="13" borderId="13" xfId="0" applyFont="1" applyFill="1" applyBorder="1" applyAlignment="1">
      <alignment horizontal="left" vertical="center"/>
    </xf>
    <xf numFmtId="0" fontId="24" fillId="13" borderId="27" xfId="0" applyFont="1" applyFill="1" applyBorder="1" applyAlignment="1">
      <alignment horizontal="left" vertical="center"/>
    </xf>
    <xf numFmtId="0" fontId="24" fillId="13" borderId="25" xfId="0" applyFont="1" applyFill="1" applyBorder="1" applyAlignment="1">
      <alignment horizontal="left" vertical="center"/>
    </xf>
    <xf numFmtId="0" fontId="24" fillId="0" borderId="0" xfId="0" applyFont="1" applyBorder="1" applyAlignment="1">
      <alignment vertical="top" wrapText="1"/>
    </xf>
    <xf numFmtId="0" fontId="22" fillId="0" borderId="0" xfId="0" applyFont="1" applyBorder="1" applyAlignment="1">
      <alignment vertical="top" wrapText="1"/>
    </xf>
    <xf numFmtId="0" fontId="24" fillId="0" borderId="0" xfId="0" applyFont="1" applyBorder="1" applyAlignment="1">
      <alignment vertical="center" wrapText="1"/>
    </xf>
    <xf numFmtId="0" fontId="24" fillId="0" borderId="36" xfId="0" applyFont="1" applyBorder="1" applyAlignment="1">
      <alignment horizontal="left" vertical="center" wrapText="1"/>
    </xf>
    <xf numFmtId="0" fontId="24" fillId="0" borderId="37" xfId="0" applyFont="1" applyBorder="1" applyAlignment="1">
      <alignment horizontal="left" vertical="center" wrapText="1"/>
    </xf>
    <xf numFmtId="0" fontId="24" fillId="0" borderId="38" xfId="0" applyFont="1" applyBorder="1" applyAlignment="1">
      <alignment horizontal="left" vertical="center" wrapText="1"/>
    </xf>
    <xf numFmtId="0" fontId="24" fillId="0" borderId="39" xfId="0" applyFont="1" applyBorder="1" applyAlignment="1">
      <alignment horizontal="left" vertical="center" wrapText="1"/>
    </xf>
    <xf numFmtId="0" fontId="24" fillId="0" borderId="0" xfId="0" applyFont="1" applyBorder="1" applyAlignment="1">
      <alignment horizontal="left" vertical="center" wrapText="1"/>
    </xf>
    <xf numFmtId="0" fontId="24" fillId="0" borderId="40" xfId="0" applyFont="1" applyBorder="1" applyAlignment="1">
      <alignment horizontal="left" vertical="center" wrapText="1"/>
    </xf>
    <xf numFmtId="0" fontId="24" fillId="0" borderId="41" xfId="0" applyFont="1" applyBorder="1" applyAlignment="1">
      <alignment horizontal="left" vertical="center" wrapText="1"/>
    </xf>
    <xf numFmtId="0" fontId="24" fillId="0" borderId="42" xfId="0" applyFont="1" applyBorder="1" applyAlignment="1">
      <alignment horizontal="left" vertical="center" wrapText="1"/>
    </xf>
    <xf numFmtId="0" fontId="24" fillId="0" borderId="43" xfId="0" applyFont="1" applyBorder="1" applyAlignment="1">
      <alignment horizontal="left" vertical="center" wrapText="1"/>
    </xf>
    <xf numFmtId="0" fontId="69" fillId="0" borderId="0" xfId="10" applyFont="1" applyFill="1" applyBorder="1" applyAlignment="1">
      <alignment horizontal="left" vertical="center" wrapText="1"/>
    </xf>
    <xf numFmtId="167" fontId="2" fillId="0" borderId="0" xfId="10" applyNumberFormat="1" applyFont="1" applyFill="1" applyBorder="1" applyAlignment="1">
      <alignment horizontal="center" vertical="center" wrapText="1"/>
    </xf>
    <xf numFmtId="0" fontId="2" fillId="0" borderId="52" xfId="20" applyFont="1" applyBorder="1" applyAlignment="1">
      <alignment horizontal="left" vertical="center" wrapText="1"/>
    </xf>
    <xf numFmtId="0" fontId="2" fillId="0" borderId="53" xfId="20" applyFont="1" applyBorder="1" applyAlignment="1">
      <alignment horizontal="left" vertical="center" wrapText="1"/>
    </xf>
    <xf numFmtId="0" fontId="2" fillId="0" borderId="53" xfId="20" applyFont="1" applyBorder="1" applyAlignment="1">
      <alignment horizontal="center" vertical="center" wrapText="1"/>
    </xf>
    <xf numFmtId="0" fontId="2" fillId="0" borderId="54" xfId="20" applyFont="1" applyBorder="1" applyAlignment="1">
      <alignment horizontal="center" vertical="center" wrapText="1"/>
    </xf>
    <xf numFmtId="0" fontId="15" fillId="2" borderId="0" xfId="20" applyFont="1" applyFill="1" applyAlignment="1">
      <alignment horizontal="left" vertical="center" wrapText="1"/>
    </xf>
    <xf numFmtId="0" fontId="3" fillId="0" borderId="44" xfId="20" applyFont="1" applyBorder="1" applyAlignment="1">
      <alignment horizontal="left" vertical="center" wrapText="1"/>
    </xf>
    <xf numFmtId="0" fontId="3" fillId="0" borderId="45" xfId="20" applyFont="1" applyBorder="1" applyAlignment="1">
      <alignment horizontal="left" vertical="center" wrapText="1"/>
    </xf>
    <xf numFmtId="0" fontId="15" fillId="2" borderId="47" xfId="20" applyFont="1" applyFill="1" applyBorder="1" applyAlignment="1">
      <alignment horizontal="center" vertical="center" wrapText="1"/>
    </xf>
    <xf numFmtId="0" fontId="15" fillId="2" borderId="48" xfId="20" applyFont="1" applyFill="1" applyBorder="1" applyAlignment="1">
      <alignment horizontal="center" vertical="center" wrapText="1"/>
    </xf>
    <xf numFmtId="0" fontId="15" fillId="2" borderId="0" xfId="20" applyFont="1" applyFill="1" applyAlignment="1">
      <alignment horizontal="center" vertical="center" wrapText="1"/>
    </xf>
    <xf numFmtId="0" fontId="14" fillId="0" borderId="47" xfId="15" quotePrefix="1" applyBorder="1" applyAlignment="1">
      <alignment horizontal="center" vertical="center" wrapText="1"/>
    </xf>
    <xf numFmtId="0" fontId="14" fillId="0" borderId="48" xfId="15" quotePrefix="1" applyBorder="1" applyAlignment="1">
      <alignment horizontal="center" vertical="center" wrapText="1"/>
    </xf>
    <xf numFmtId="0" fontId="2" fillId="0" borderId="47" xfId="20" applyFont="1" applyBorder="1" applyAlignment="1">
      <alignment horizontal="center" vertical="center" wrapText="1"/>
    </xf>
    <xf numFmtId="0" fontId="2" fillId="0" borderId="0" xfId="20" applyFont="1" applyBorder="1" applyAlignment="1">
      <alignment horizontal="center" vertical="center" wrapText="1"/>
    </xf>
    <xf numFmtId="0" fontId="2" fillId="0" borderId="48" xfId="20" applyFont="1" applyBorder="1" applyAlignment="1">
      <alignment horizontal="center" vertical="center" wrapText="1"/>
    </xf>
    <xf numFmtId="0" fontId="14" fillId="0" borderId="0" xfId="15" quotePrefix="1" applyAlignment="1">
      <alignment horizontal="center"/>
    </xf>
    <xf numFmtId="0" fontId="14" fillId="0" borderId="50" xfId="15" quotePrefix="1" applyBorder="1" applyAlignment="1">
      <alignment horizontal="center" vertical="center" wrapText="1"/>
    </xf>
    <xf numFmtId="0" fontId="14" fillId="0" borderId="51" xfId="15" quotePrefix="1" applyBorder="1" applyAlignment="1">
      <alignment horizontal="center" vertical="center" wrapText="1"/>
    </xf>
  </cellXfs>
  <cellStyles count="22">
    <cellStyle name="Comma 2" xfId="3"/>
    <cellStyle name="Lien hypertexte" xfId="2" builtinId="8"/>
    <cellStyle name="Lien hypertexte 2" xfId="14"/>
    <cellStyle name="Lien hypertexte 2 2" xfId="15"/>
    <cellStyle name="Milliers" xfId="12" builtinId="3"/>
    <cellStyle name="Milliers [0]" xfId="13" builtinId="6"/>
    <cellStyle name="Milliers 2" xfId="16"/>
    <cellStyle name="Normal" xfId="0" builtinId="0"/>
    <cellStyle name="Normal 2" xfId="4"/>
    <cellStyle name="Normal 2 2" xfId="17"/>
    <cellStyle name="Normal 2 3" xfId="18"/>
    <cellStyle name="Normal 3" xfId="5"/>
    <cellStyle name="Normal 4" xfId="6"/>
    <cellStyle name="Normal 5" xfId="9"/>
    <cellStyle name="Normal 6" xfId="10"/>
    <cellStyle name="Normal 7" xfId="7"/>
    <cellStyle name="Normal 8" xfId="20"/>
    <cellStyle name="Pourcentage" xfId="1" builtinId="5"/>
    <cellStyle name="Pourcentage 2" xfId="19"/>
    <cellStyle name="Pourcentage 2 2" xfId="11"/>
    <cellStyle name="Pourcentage 3" xfId="21"/>
    <cellStyle name="Standard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673100</xdr:colOff>
      <xdr:row>0</xdr:row>
      <xdr:rowOff>0</xdr:rowOff>
    </xdr:from>
    <xdr:to>
      <xdr:col>12</xdr:col>
      <xdr:colOff>720724</xdr:colOff>
      <xdr:row>4</xdr:row>
      <xdr:rowOff>79376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93175" y="0"/>
          <a:ext cx="2333624" cy="8509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904875</xdr:colOff>
      <xdr:row>2</xdr:row>
      <xdr:rowOff>28575</xdr:rowOff>
    </xdr:from>
    <xdr:to>
      <xdr:col>11</xdr:col>
      <xdr:colOff>657224</xdr:colOff>
      <xdr:row>6</xdr:row>
      <xdr:rowOff>123826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6875" y="419100"/>
          <a:ext cx="2333624" cy="8572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847725</xdr:colOff>
      <xdr:row>2</xdr:row>
      <xdr:rowOff>9526</xdr:rowOff>
    </xdr:from>
    <xdr:to>
      <xdr:col>11</xdr:col>
      <xdr:colOff>104774</xdr:colOff>
      <xdr:row>5</xdr:row>
      <xdr:rowOff>161926</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400051"/>
          <a:ext cx="1971674" cy="723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314325</xdr:colOff>
      <xdr:row>2</xdr:row>
      <xdr:rowOff>9525</xdr:rowOff>
    </xdr:from>
    <xdr:to>
      <xdr:col>15</xdr:col>
      <xdr:colOff>457199</xdr:colOff>
      <xdr:row>5</xdr:row>
      <xdr:rowOff>161925</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20725" y="371475"/>
          <a:ext cx="1971674" cy="723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685800</xdr:colOff>
      <xdr:row>2</xdr:row>
      <xdr:rowOff>47625</xdr:rowOff>
    </xdr:from>
    <xdr:to>
      <xdr:col>8</xdr:col>
      <xdr:colOff>1091179</xdr:colOff>
      <xdr:row>5</xdr:row>
      <xdr:rowOff>180975</xdr:rowOff>
    </xdr:to>
    <xdr:pic>
      <xdr:nvPicPr>
        <xdr:cNvPr id="2" name="Image 1"/>
        <xdr:cNvPicPr>
          <a:picLocks noChangeAspect="1"/>
        </xdr:cNvPicPr>
      </xdr:nvPicPr>
      <xdr:blipFill>
        <a:blip xmlns:r="http://schemas.openxmlformats.org/officeDocument/2006/relationships" r:embed="rId1"/>
        <a:stretch>
          <a:fillRect/>
        </a:stretch>
      </xdr:blipFill>
      <xdr:spPr>
        <a:xfrm>
          <a:off x="5295900" y="438150"/>
          <a:ext cx="1929379"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171450</xdr:colOff>
      <xdr:row>2</xdr:row>
      <xdr:rowOff>47625</xdr:rowOff>
    </xdr:from>
    <xdr:to>
      <xdr:col>11</xdr:col>
      <xdr:colOff>153774</xdr:colOff>
      <xdr:row>6</xdr:row>
      <xdr:rowOff>228600</xdr:rowOff>
    </xdr:to>
    <xdr:pic>
      <xdr:nvPicPr>
        <xdr:cNvPr id="2" name="Image 1"/>
        <xdr:cNvPicPr>
          <a:picLocks noChangeAspect="1"/>
        </xdr:cNvPicPr>
      </xdr:nvPicPr>
      <xdr:blipFill>
        <a:blip xmlns:r="http://schemas.openxmlformats.org/officeDocument/2006/relationships" r:embed="rId1"/>
        <a:stretch>
          <a:fillRect/>
        </a:stretch>
      </xdr:blipFill>
      <xdr:spPr>
        <a:xfrm>
          <a:off x="5638800" y="409575"/>
          <a:ext cx="2268324" cy="828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10</xdr:col>
      <xdr:colOff>390525</xdr:colOff>
      <xdr:row>1</xdr:row>
      <xdr:rowOff>152400</xdr:rowOff>
    </xdr:from>
    <xdr:to>
      <xdr:col>13</xdr:col>
      <xdr:colOff>438149</xdr:colOff>
      <xdr:row>6</xdr:row>
      <xdr:rowOff>57151</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72375" y="352425"/>
          <a:ext cx="2333624" cy="857251"/>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www.foncier.fr/nos-emissions.html" TargetMode="External"/><Relationship Id="rId5" Type="http://schemas.openxmlformats.org/officeDocument/2006/relationships/hyperlink" Target="http://www.ecbc.eu/framework/73/Obligations_Fonci%C3%A8res_-_OF" TargetMode="External"/><Relationship Id="rId4" Type="http://schemas.openxmlformats.org/officeDocument/2006/relationships/hyperlink" Target="http://www.foncier.fr/regulated-information.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www.ecbc.eu/framework/73/Obligations_Fonci%C3%A8res_-_OF" TargetMode="External"/><Relationship Id="rId2" Type="http://schemas.openxmlformats.org/officeDocument/2006/relationships/hyperlink" Target="http://www.foncier.fr/regulated-information.html" TargetMode="External"/><Relationship Id="rId1" Type="http://schemas.openxmlformats.org/officeDocument/2006/relationships/hyperlink" Target="http://www.creditfoncier.com/nous-connaitre/espace-documentation" TargetMode="External"/><Relationship Id="rId5" Type="http://schemas.openxmlformats.org/officeDocument/2006/relationships/drawing" Target="../drawings/drawing3.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9"/>
  <sheetViews>
    <sheetView zoomScale="80" zoomScaleNormal="80" workbookViewId="0">
      <selection activeCell="E6" sqref="E6:G6"/>
    </sheetView>
  </sheetViews>
  <sheetFormatPr baseColWidth="10" defaultColWidth="9.1796875"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ht="31" x14ac:dyDescent="0.35">
      <c r="B6" s="6"/>
      <c r="C6" s="7"/>
      <c r="D6" s="7"/>
      <c r="E6" s="630" t="s">
        <v>1922</v>
      </c>
      <c r="F6" s="630"/>
      <c r="G6" s="630"/>
      <c r="H6" s="7"/>
      <c r="I6" s="7"/>
      <c r="J6" s="8"/>
    </row>
    <row r="7" spans="2:10" ht="26" x14ac:dyDescent="0.35">
      <c r="B7" s="6"/>
      <c r="C7" s="7"/>
      <c r="D7" s="7"/>
      <c r="E7" s="7"/>
      <c r="F7" s="11" t="s">
        <v>553</v>
      </c>
      <c r="G7" s="7"/>
      <c r="H7" s="7"/>
      <c r="I7" s="7"/>
      <c r="J7" s="8"/>
    </row>
    <row r="8" spans="2:10" ht="26" x14ac:dyDescent="0.35">
      <c r="B8" s="6"/>
      <c r="C8" s="7"/>
      <c r="D8" s="7"/>
      <c r="E8" s="7"/>
      <c r="F8" s="11" t="s">
        <v>1509</v>
      </c>
      <c r="G8" s="7"/>
      <c r="H8" s="7"/>
      <c r="I8" s="7"/>
      <c r="J8" s="8"/>
    </row>
    <row r="9" spans="2:10" ht="21" x14ac:dyDescent="0.35">
      <c r="B9" s="6"/>
      <c r="C9" s="7"/>
      <c r="D9" s="7"/>
      <c r="E9" s="7"/>
      <c r="F9" s="12" t="s">
        <v>1965</v>
      </c>
      <c r="G9" s="7"/>
      <c r="H9" s="7"/>
      <c r="I9" s="7"/>
      <c r="J9" s="8"/>
    </row>
    <row r="10" spans="2:10" ht="21" x14ac:dyDescent="0.35">
      <c r="B10" s="6"/>
      <c r="C10" s="7"/>
      <c r="D10" s="7"/>
      <c r="E10" s="7"/>
      <c r="F10" s="12" t="s">
        <v>1964</v>
      </c>
      <c r="G10" s="7"/>
      <c r="H10" s="7"/>
      <c r="I10" s="7"/>
      <c r="J10" s="8"/>
    </row>
    <row r="11" spans="2:10" ht="21" x14ac:dyDescent="0.35">
      <c r="B11" s="6"/>
      <c r="C11" s="7"/>
      <c r="D11" s="7"/>
      <c r="E11" s="7"/>
      <c r="F11" s="12"/>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633" t="s">
        <v>15</v>
      </c>
      <c r="E24" s="634" t="s">
        <v>16</v>
      </c>
      <c r="F24" s="634"/>
      <c r="G24" s="634"/>
      <c r="H24" s="634"/>
      <c r="I24" s="7"/>
      <c r="J24" s="8"/>
    </row>
    <row r="25" spans="2:10" x14ac:dyDescent="0.35">
      <c r="B25" s="6"/>
      <c r="C25" s="7"/>
      <c r="D25" s="7"/>
      <c r="E25" s="15"/>
      <c r="F25" s="15"/>
      <c r="G25" s="15"/>
      <c r="H25" s="7"/>
      <c r="I25" s="7"/>
      <c r="J25" s="8"/>
    </row>
    <row r="26" spans="2:10" x14ac:dyDescent="0.35">
      <c r="B26" s="6"/>
      <c r="C26" s="7"/>
      <c r="D26" s="633" t="s">
        <v>17</v>
      </c>
      <c r="E26" s="634"/>
      <c r="F26" s="634"/>
      <c r="G26" s="634"/>
      <c r="H26" s="634"/>
      <c r="I26" s="7"/>
      <c r="J26" s="8"/>
    </row>
    <row r="27" spans="2:10" x14ac:dyDescent="0.35">
      <c r="B27" s="6"/>
      <c r="C27" s="7"/>
      <c r="D27" s="16"/>
      <c r="E27" s="16"/>
      <c r="F27" s="16"/>
      <c r="G27" s="16"/>
      <c r="H27" s="16"/>
      <c r="I27" s="7"/>
      <c r="J27" s="8"/>
    </row>
    <row r="28" spans="2:10" x14ac:dyDescent="0.35">
      <c r="B28" s="6"/>
      <c r="C28" s="7"/>
      <c r="D28" s="633" t="s">
        <v>18</v>
      </c>
      <c r="E28" s="634" t="s">
        <v>16</v>
      </c>
      <c r="F28" s="634"/>
      <c r="G28" s="634"/>
      <c r="H28" s="634"/>
      <c r="I28" s="7"/>
      <c r="J28" s="8"/>
    </row>
    <row r="29" spans="2:10" x14ac:dyDescent="0.35">
      <c r="B29" s="6"/>
      <c r="C29" s="7"/>
      <c r="D29" s="16"/>
      <c r="E29" s="16"/>
      <c r="F29" s="16"/>
      <c r="G29" s="16"/>
      <c r="H29" s="16"/>
      <c r="I29" s="7"/>
      <c r="J29" s="8"/>
    </row>
    <row r="30" spans="2:10" x14ac:dyDescent="0.35">
      <c r="B30" s="6"/>
      <c r="C30" s="7"/>
      <c r="D30" s="633" t="s">
        <v>19</v>
      </c>
      <c r="E30" s="633" t="s">
        <v>16</v>
      </c>
      <c r="F30" s="633"/>
      <c r="G30" s="633"/>
      <c r="H30" s="633"/>
      <c r="I30" s="7"/>
      <c r="J30" s="8"/>
    </row>
    <row r="31" spans="2:10" x14ac:dyDescent="0.35">
      <c r="B31" s="6"/>
      <c r="C31" s="7"/>
      <c r="D31" s="137"/>
      <c r="E31" s="137"/>
      <c r="F31" s="137"/>
      <c r="G31" s="137"/>
      <c r="H31" s="137"/>
      <c r="I31" s="7"/>
      <c r="J31" s="8"/>
    </row>
    <row r="32" spans="2:10" x14ac:dyDescent="0.35">
      <c r="B32" s="6"/>
      <c r="C32" s="7"/>
      <c r="D32" s="633" t="s">
        <v>20</v>
      </c>
      <c r="E32" s="634" t="s">
        <v>16</v>
      </c>
      <c r="F32" s="634"/>
      <c r="G32" s="634"/>
      <c r="H32" s="634"/>
      <c r="I32" s="7"/>
      <c r="J32" s="8"/>
    </row>
    <row r="33" spans="2:10" x14ac:dyDescent="0.35">
      <c r="B33" s="6"/>
      <c r="C33" s="7"/>
      <c r="D33" s="15"/>
      <c r="E33" s="15"/>
      <c r="F33" s="15"/>
      <c r="G33" s="15"/>
      <c r="H33" s="15"/>
      <c r="I33" s="7"/>
      <c r="J33" s="8"/>
    </row>
    <row r="34" spans="2:10" x14ac:dyDescent="0.35">
      <c r="B34" s="6"/>
      <c r="C34" s="7"/>
      <c r="D34" s="633" t="s">
        <v>20</v>
      </c>
      <c r="E34" s="634" t="s">
        <v>16</v>
      </c>
      <c r="F34" s="634"/>
      <c r="G34" s="634"/>
      <c r="H34" s="634"/>
      <c r="I34" s="7"/>
      <c r="J34" s="8"/>
    </row>
    <row r="35" spans="2:10" x14ac:dyDescent="0.35">
      <c r="B35" s="6"/>
      <c r="C35" s="7"/>
      <c r="D35" s="7"/>
      <c r="E35" s="7"/>
      <c r="F35" s="7"/>
      <c r="G35" s="7"/>
      <c r="H35" s="7"/>
      <c r="I35" s="7"/>
      <c r="J35" s="8"/>
    </row>
    <row r="36" spans="2:10" x14ac:dyDescent="0.35">
      <c r="B36" s="6"/>
      <c r="C36" s="7"/>
      <c r="D36" s="631" t="s">
        <v>1752</v>
      </c>
      <c r="E36" s="632"/>
      <c r="F36" s="632"/>
      <c r="G36" s="632"/>
      <c r="H36" s="632"/>
      <c r="I36" s="7"/>
      <c r="J36" s="8"/>
    </row>
    <row r="37" spans="2:10" x14ac:dyDescent="0.35">
      <c r="B37" s="6"/>
      <c r="C37" s="7"/>
      <c r="D37" s="7"/>
      <c r="E37" s="7"/>
      <c r="F37" s="14"/>
      <c r="G37" s="7"/>
      <c r="H37" s="7"/>
      <c r="I37" s="7"/>
      <c r="J37" s="8"/>
    </row>
    <row r="38" spans="2:10" x14ac:dyDescent="0.35">
      <c r="B38" s="6"/>
      <c r="C38" s="7"/>
      <c r="D38" s="631" t="s">
        <v>1754</v>
      </c>
      <c r="E38" s="632"/>
      <c r="F38" s="632"/>
      <c r="G38" s="632"/>
      <c r="H38" s="632"/>
      <c r="I38" s="7"/>
      <c r="J38" s="8"/>
    </row>
    <row r="39" spans="2:10" x14ac:dyDescent="0.35">
      <c r="B39" s="6"/>
      <c r="C39" s="7"/>
      <c r="D39" s="7"/>
      <c r="E39" s="7"/>
      <c r="F39" s="14"/>
      <c r="G39" s="7"/>
      <c r="H39" s="7"/>
      <c r="I39" s="7"/>
      <c r="J39" s="8"/>
    </row>
    <row r="40" spans="2:10" x14ac:dyDescent="0.35">
      <c r="B40" s="6"/>
      <c r="C40" s="7"/>
      <c r="D40" s="631" t="s">
        <v>1753</v>
      </c>
      <c r="E40" s="632"/>
      <c r="F40" s="632"/>
      <c r="G40" s="632"/>
      <c r="H40" s="632"/>
      <c r="I40" s="7"/>
      <c r="J40" s="8"/>
    </row>
    <row r="41" spans="2:10" x14ac:dyDescent="0.35">
      <c r="B41" s="6"/>
      <c r="C41" s="7"/>
      <c r="D41" s="7"/>
      <c r="E41" s="7"/>
      <c r="F41" s="14"/>
      <c r="G41" s="7"/>
      <c r="H41" s="7"/>
      <c r="I41" s="7"/>
      <c r="J41" s="8"/>
    </row>
    <row r="42" spans="2:10" x14ac:dyDescent="0.35">
      <c r="B42" s="6"/>
      <c r="C42" s="7"/>
      <c r="D42" s="631" t="s">
        <v>1755</v>
      </c>
      <c r="E42" s="632"/>
      <c r="F42" s="632"/>
      <c r="G42" s="632"/>
      <c r="H42" s="632"/>
      <c r="I42" s="7"/>
      <c r="J42" s="8"/>
    </row>
    <row r="43" spans="2:10" x14ac:dyDescent="0.35">
      <c r="B43" s="6"/>
      <c r="C43" s="7"/>
      <c r="D43" s="7"/>
      <c r="E43" s="7"/>
      <c r="F43" s="14"/>
      <c r="G43" s="7"/>
      <c r="H43" s="7"/>
      <c r="I43" s="7"/>
      <c r="J43" s="8"/>
    </row>
    <row r="44" spans="2:10" x14ac:dyDescent="0.35">
      <c r="B44" s="6"/>
      <c r="C44" s="7"/>
      <c r="D44" s="631" t="s">
        <v>1756</v>
      </c>
      <c r="E44" s="632"/>
      <c r="F44" s="632"/>
      <c r="G44" s="632"/>
      <c r="H44" s="632"/>
      <c r="I44" s="7"/>
      <c r="J44" s="8"/>
    </row>
    <row r="45" spans="2:10" x14ac:dyDescent="0.35">
      <c r="B45" s="6"/>
      <c r="C45" s="7"/>
      <c r="D45" s="7"/>
      <c r="E45" s="7"/>
      <c r="F45" s="14"/>
      <c r="G45" s="7"/>
      <c r="H45" s="7"/>
      <c r="I45" s="7"/>
      <c r="J45" s="8"/>
    </row>
    <row r="46" spans="2:10" x14ac:dyDescent="0.35">
      <c r="B46" s="6"/>
      <c r="C46" s="7"/>
      <c r="D46" s="631" t="s">
        <v>1757</v>
      </c>
      <c r="E46" s="632"/>
      <c r="F46" s="632"/>
      <c r="G46" s="632"/>
      <c r="H46" s="632"/>
      <c r="I46" s="7"/>
      <c r="J46" s="8"/>
    </row>
    <row r="47" spans="2:10" x14ac:dyDescent="0.35">
      <c r="B47" s="6"/>
      <c r="C47" s="7"/>
      <c r="D47" s="569"/>
      <c r="E47" s="570"/>
      <c r="F47" s="570"/>
      <c r="G47" s="570"/>
      <c r="H47" s="570"/>
      <c r="I47" s="7"/>
      <c r="J47" s="8"/>
    </row>
    <row r="48" spans="2:10" x14ac:dyDescent="0.35">
      <c r="B48" s="6"/>
      <c r="C48" s="7"/>
      <c r="D48" s="628" t="s">
        <v>1923</v>
      </c>
      <c r="E48" s="629"/>
      <c r="F48" s="629"/>
      <c r="G48" s="629"/>
      <c r="H48" s="629"/>
      <c r="I48" s="7"/>
      <c r="J48" s="8"/>
    </row>
    <row r="49" spans="2:10" ht="15" thickBot="1" x14ac:dyDescent="0.4">
      <c r="B49" s="17"/>
      <c r="C49" s="18"/>
      <c r="D49" s="18"/>
      <c r="E49" s="18"/>
      <c r="F49" s="18"/>
      <c r="G49" s="18"/>
      <c r="H49" s="18"/>
      <c r="I49" s="18"/>
      <c r="J49" s="19"/>
    </row>
  </sheetData>
  <sheetProtection password="B0C4" sheet="1" objects="1" scenarios="1"/>
  <mergeCells count="14">
    <mergeCell ref="D48:H48"/>
    <mergeCell ref="E6:G6"/>
    <mergeCell ref="D38:H38"/>
    <mergeCell ref="D40:H40"/>
    <mergeCell ref="D42:H42"/>
    <mergeCell ref="D44:H44"/>
    <mergeCell ref="D46:H46"/>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4:H34" location="Disclaimer!A1" display="Disclaimer"/>
    <hyperlink ref="D30:H30" location="'C. HTT Harmonised Glossary'!A1" display="Worksheet C: HTT Harmonised Glossary"/>
    <hyperlink ref="D32:H32" location="Disclaimer!A1" display="Disclaimer"/>
  </hyperlinks>
  <pageMargins left="0.70866141732283472" right="0.70866141732283472" top="0.55118110236220474" bottom="0.35433070866141736" header="0.11811023622047245" footer="0.31496062992125984"/>
  <pageSetup paperSize="9" scale="5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A152"/>
  <sheetViews>
    <sheetView showGridLines="0" topLeftCell="A129" zoomScale="60" zoomScaleNormal="60" workbookViewId="0">
      <selection activeCell="C10" sqref="C10"/>
    </sheetView>
  </sheetViews>
  <sheetFormatPr baseColWidth="10" defaultColWidth="11.453125" defaultRowHeight="14.5" x14ac:dyDescent="0.35"/>
  <cols>
    <col min="1" max="1" width="4.26953125" style="64" customWidth="1"/>
    <col min="2" max="2" width="5.81640625" customWidth="1"/>
    <col min="3" max="3" width="42.1796875" customWidth="1"/>
    <col min="4" max="4" width="20.81640625" customWidth="1"/>
    <col min="5" max="16" width="13.7265625" customWidth="1"/>
    <col min="17" max="17" width="3.453125" customWidth="1"/>
    <col min="18" max="79" width="11.453125" style="64"/>
  </cols>
  <sheetData>
    <row r="1" spans="1:79" ht="15" thickBot="1" x14ac:dyDescent="0.4"/>
    <row r="2" spans="1:79" s="384" customFormat="1" ht="13" x14ac:dyDescent="0.3">
      <c r="A2" s="380"/>
      <c r="B2" s="381"/>
      <c r="C2" s="145" t="s">
        <v>1510</v>
      </c>
      <c r="D2" s="382"/>
      <c r="E2" s="382"/>
      <c r="F2" s="382"/>
      <c r="G2" s="382"/>
      <c r="H2" s="382"/>
      <c r="I2" s="382"/>
      <c r="J2" s="382"/>
      <c r="K2" s="382"/>
      <c r="L2" s="382"/>
      <c r="M2" s="382"/>
      <c r="N2" s="382"/>
      <c r="O2" s="382"/>
      <c r="P2" s="382"/>
      <c r="Q2" s="383"/>
      <c r="R2" s="380"/>
      <c r="S2" s="380"/>
      <c r="T2" s="380"/>
      <c r="U2" s="380"/>
      <c r="V2" s="380"/>
      <c r="W2" s="380"/>
      <c r="X2" s="380"/>
      <c r="Y2" s="380"/>
      <c r="Z2" s="380"/>
      <c r="AA2" s="380"/>
      <c r="AB2" s="380"/>
      <c r="AC2" s="380"/>
      <c r="AD2" s="380"/>
      <c r="AE2" s="380"/>
      <c r="AF2" s="380"/>
      <c r="AG2" s="380"/>
      <c r="AH2" s="380"/>
      <c r="AI2" s="380"/>
      <c r="AJ2" s="380"/>
      <c r="AK2" s="380"/>
      <c r="AL2" s="380"/>
      <c r="AM2" s="380"/>
      <c r="AN2" s="380"/>
      <c r="AO2" s="380"/>
      <c r="AP2" s="380"/>
      <c r="AQ2" s="380"/>
      <c r="AR2" s="380"/>
      <c r="AS2" s="380"/>
      <c r="AT2" s="380"/>
      <c r="AU2" s="380"/>
      <c r="AV2" s="380"/>
      <c r="AW2" s="380"/>
      <c r="AX2" s="380"/>
      <c r="AY2" s="380"/>
      <c r="AZ2" s="380"/>
      <c r="BA2" s="380"/>
      <c r="BB2" s="380"/>
      <c r="BC2" s="380"/>
      <c r="BD2" s="380"/>
      <c r="BE2" s="380"/>
      <c r="BF2" s="380"/>
      <c r="BG2" s="380"/>
      <c r="BH2" s="380"/>
      <c r="BI2" s="380"/>
      <c r="BJ2" s="380"/>
      <c r="BK2" s="380"/>
      <c r="BL2" s="380"/>
      <c r="BM2" s="380"/>
      <c r="BN2" s="380"/>
      <c r="BO2" s="380"/>
      <c r="BP2" s="380"/>
      <c r="BQ2" s="380"/>
      <c r="BR2" s="380"/>
      <c r="BS2" s="380"/>
      <c r="BT2" s="380"/>
      <c r="BU2" s="380"/>
      <c r="BV2" s="380"/>
      <c r="BW2" s="380"/>
      <c r="BX2" s="380"/>
      <c r="BY2" s="380"/>
      <c r="BZ2" s="380"/>
      <c r="CA2" s="380"/>
    </row>
    <row r="3" spans="1:79" x14ac:dyDescent="0.35">
      <c r="B3" s="385"/>
      <c r="C3" s="297"/>
      <c r="D3" s="297"/>
      <c r="E3" s="297"/>
      <c r="F3" s="297"/>
      <c r="G3" s="297"/>
      <c r="H3" s="297"/>
      <c r="I3" s="297"/>
      <c r="J3" s="297"/>
      <c r="K3" s="297"/>
      <c r="L3" s="297"/>
      <c r="M3" s="297"/>
      <c r="N3" s="297"/>
      <c r="O3" s="297"/>
      <c r="P3" s="297"/>
      <c r="Q3" s="298"/>
    </row>
    <row r="4" spans="1:79" x14ac:dyDescent="0.35">
      <c r="B4" s="385"/>
      <c r="C4" s="299" t="s">
        <v>1665</v>
      </c>
      <c r="D4" s="695" t="s">
        <v>1334</v>
      </c>
      <c r="E4" s="695"/>
      <c r="F4" s="695"/>
      <c r="G4" s="297"/>
      <c r="H4" s="297"/>
      <c r="I4" s="297"/>
      <c r="J4" s="297"/>
      <c r="K4" s="297"/>
      <c r="L4" s="297"/>
      <c r="M4" s="297"/>
      <c r="N4" s="297"/>
      <c r="O4" s="297"/>
      <c r="P4" s="297"/>
      <c r="Q4" s="298"/>
    </row>
    <row r="5" spans="1:79" x14ac:dyDescent="0.35">
      <c r="B5" s="385"/>
      <c r="C5" s="299" t="s">
        <v>1666</v>
      </c>
      <c r="D5" s="152">
        <f>'D1. NTT Overview'!D5</f>
        <v>44196</v>
      </c>
      <c r="E5" s="297"/>
      <c r="F5" s="297"/>
      <c r="G5" s="297"/>
      <c r="H5" s="297"/>
      <c r="I5" s="297"/>
      <c r="J5" s="297"/>
      <c r="K5" s="297"/>
      <c r="L5" s="297"/>
      <c r="M5" s="297"/>
      <c r="N5" s="297"/>
      <c r="O5" s="297"/>
      <c r="P5" s="297"/>
      <c r="Q5" s="298"/>
    </row>
    <row r="6" spans="1:79" x14ac:dyDescent="0.35">
      <c r="B6" s="385"/>
      <c r="C6" s="297"/>
      <c r="D6" s="297"/>
      <c r="E6" s="297"/>
      <c r="F6" s="297"/>
      <c r="G6" s="297"/>
      <c r="H6" s="297"/>
      <c r="I6" s="297"/>
      <c r="J6" s="297"/>
      <c r="K6" s="297"/>
      <c r="L6" s="297"/>
      <c r="M6" s="297"/>
      <c r="N6" s="297"/>
      <c r="O6" s="297"/>
      <c r="P6" s="297"/>
      <c r="Q6" s="298"/>
    </row>
    <row r="7" spans="1:79" s="390" customFormat="1" ht="13" x14ac:dyDescent="0.3">
      <c r="A7" s="386"/>
      <c r="B7" s="387">
        <v>5</v>
      </c>
      <c r="C7" s="155" t="s">
        <v>1472</v>
      </c>
      <c r="D7" s="388"/>
      <c r="E7" s="388"/>
      <c r="F7" s="388"/>
      <c r="G7" s="388"/>
      <c r="H7" s="388"/>
      <c r="I7" s="388"/>
      <c r="J7" s="388"/>
      <c r="K7" s="388"/>
      <c r="L7" s="388"/>
      <c r="M7" s="388"/>
      <c r="N7" s="388"/>
      <c r="O7" s="388"/>
      <c r="P7" s="388"/>
      <c r="Q7" s="389"/>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c r="AS7" s="386"/>
      <c r="AT7" s="386"/>
      <c r="AU7" s="386"/>
      <c r="AV7" s="386"/>
      <c r="AW7" s="386"/>
      <c r="AX7" s="386"/>
      <c r="AY7" s="386"/>
      <c r="AZ7" s="386"/>
      <c r="BA7" s="386"/>
      <c r="BB7" s="386"/>
      <c r="BC7" s="386"/>
      <c r="BD7" s="386"/>
      <c r="BE7" s="386"/>
      <c r="BF7" s="386"/>
      <c r="BG7" s="386"/>
      <c r="BH7" s="386"/>
      <c r="BI7" s="386"/>
      <c r="BJ7" s="386"/>
      <c r="BK7" s="386"/>
      <c r="BL7" s="386"/>
      <c r="BM7" s="386"/>
      <c r="BN7" s="386"/>
      <c r="BO7" s="386"/>
      <c r="BP7" s="386"/>
      <c r="BQ7" s="386"/>
      <c r="BR7" s="386"/>
      <c r="BS7" s="386"/>
      <c r="BT7" s="386"/>
      <c r="BU7" s="386"/>
      <c r="BV7" s="386"/>
      <c r="BW7" s="386"/>
      <c r="BX7" s="386"/>
      <c r="BY7" s="386"/>
      <c r="BZ7" s="386"/>
      <c r="CA7" s="386"/>
    </row>
    <row r="8" spans="1:79" x14ac:dyDescent="0.35">
      <c r="B8" s="391"/>
      <c r="C8" s="297"/>
      <c r="D8" s="297"/>
      <c r="E8" s="297"/>
      <c r="F8" s="297"/>
      <c r="G8" s="297"/>
      <c r="H8" s="297"/>
      <c r="I8" s="297"/>
      <c r="J8" s="297"/>
      <c r="K8" s="297"/>
      <c r="L8" s="297"/>
      <c r="M8" s="297"/>
      <c r="N8" s="297"/>
      <c r="O8" s="297"/>
      <c r="P8" s="297"/>
      <c r="Q8" s="298"/>
    </row>
    <row r="9" spans="1:79" x14ac:dyDescent="0.35">
      <c r="B9" s="391"/>
      <c r="C9" s="306" t="s">
        <v>1969</v>
      </c>
      <c r="D9" s="297"/>
      <c r="E9" s="297"/>
      <c r="F9" s="297"/>
      <c r="G9" s="297"/>
      <c r="H9" s="297"/>
      <c r="I9" s="297"/>
      <c r="J9" s="297"/>
      <c r="K9" s="297"/>
      <c r="L9" s="297"/>
      <c r="M9" s="297"/>
      <c r="N9" s="297"/>
      <c r="O9" s="297"/>
      <c r="P9" s="297"/>
      <c r="Q9" s="298"/>
    </row>
    <row r="10" spans="1:79" x14ac:dyDescent="0.35">
      <c r="B10" s="391"/>
      <c r="C10" s="308" t="s">
        <v>1667</v>
      </c>
      <c r="D10" s="297"/>
      <c r="E10" s="297"/>
      <c r="F10" s="297"/>
      <c r="G10" s="297"/>
      <c r="H10" s="297"/>
      <c r="I10" s="297"/>
      <c r="J10" s="297"/>
      <c r="K10" s="297"/>
      <c r="L10" s="297"/>
      <c r="M10" s="297"/>
      <c r="N10" s="297"/>
      <c r="O10" s="297"/>
      <c r="P10" s="297"/>
      <c r="Q10" s="298"/>
    </row>
    <row r="11" spans="1:79" x14ac:dyDescent="0.35">
      <c r="B11" s="391"/>
      <c r="C11" s="297"/>
      <c r="D11" s="297"/>
      <c r="E11" s="297"/>
      <c r="F11" s="297"/>
      <c r="G11" s="297"/>
      <c r="H11" s="297"/>
      <c r="I11" s="297"/>
      <c r="J11" s="297"/>
      <c r="K11" s="297"/>
      <c r="L11" s="297"/>
      <c r="M11" s="297"/>
      <c r="N11" s="297"/>
      <c r="O11" s="297"/>
      <c r="P11" s="297"/>
      <c r="Q11" s="298"/>
    </row>
    <row r="12" spans="1:79" s="303" customFormat="1" ht="13" x14ac:dyDescent="0.3">
      <c r="A12" s="301"/>
      <c r="B12" s="304" t="s">
        <v>1473</v>
      </c>
      <c r="C12" s="309" t="s">
        <v>1474</v>
      </c>
      <c r="D12" s="305"/>
      <c r="E12" s="306"/>
      <c r="F12" s="306"/>
      <c r="G12" s="306"/>
      <c r="H12" s="306"/>
      <c r="I12" s="306"/>
      <c r="J12" s="306"/>
      <c r="K12" s="306"/>
      <c r="L12" s="306"/>
      <c r="M12" s="306"/>
      <c r="N12" s="306"/>
      <c r="O12" s="306"/>
      <c r="P12" s="306"/>
      <c r="Q12" s="307"/>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row>
    <row r="13" spans="1:79" s="303" customFormat="1" ht="12.5" x14ac:dyDescent="0.25">
      <c r="A13" s="301"/>
      <c r="B13" s="304"/>
      <c r="C13" s="305"/>
      <c r="D13" s="305"/>
      <c r="E13" s="306"/>
      <c r="F13" s="306"/>
      <c r="G13" s="306"/>
      <c r="H13" s="306"/>
      <c r="I13" s="306"/>
      <c r="J13" s="306"/>
      <c r="K13" s="306"/>
      <c r="L13" s="306"/>
      <c r="M13" s="306"/>
      <c r="N13" s="306"/>
      <c r="O13" s="306"/>
      <c r="P13" s="306"/>
      <c r="Q13" s="307"/>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row>
    <row r="14" spans="1:79" s="303" customFormat="1" ht="39.75" customHeight="1" x14ac:dyDescent="0.25">
      <c r="A14" s="301"/>
      <c r="B14" s="304"/>
      <c r="C14" s="306"/>
      <c r="D14" s="392" t="s">
        <v>1668</v>
      </c>
      <c r="E14" s="392" t="s">
        <v>1581</v>
      </c>
      <c r="F14" s="306"/>
      <c r="G14" s="306"/>
      <c r="H14" s="306"/>
      <c r="I14" s="306"/>
      <c r="J14" s="306"/>
      <c r="K14" s="306"/>
      <c r="L14" s="306"/>
      <c r="M14" s="306"/>
      <c r="N14" s="306"/>
      <c r="O14" s="306"/>
      <c r="P14" s="306"/>
      <c r="Q14" s="307"/>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row>
    <row r="15" spans="1:79" s="303" customFormat="1" ht="12.5" x14ac:dyDescent="0.25">
      <c r="A15" s="301"/>
      <c r="B15" s="304"/>
      <c r="C15" s="310" t="s">
        <v>1582</v>
      </c>
      <c r="D15" s="311">
        <v>0.98642346382427182</v>
      </c>
      <c r="E15" s="311">
        <v>0.34010732429451623</v>
      </c>
      <c r="F15" s="306"/>
      <c r="G15" s="306"/>
      <c r="H15" s="306"/>
      <c r="I15" s="306"/>
      <c r="J15" s="306"/>
      <c r="K15" s="306"/>
      <c r="L15" s="306"/>
      <c r="M15" s="306"/>
      <c r="N15" s="306"/>
      <c r="O15" s="306"/>
      <c r="P15" s="306"/>
      <c r="Q15" s="307"/>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row>
    <row r="16" spans="1:79" s="303" customFormat="1" ht="12.5" x14ac:dyDescent="0.25">
      <c r="A16" s="301"/>
      <c r="B16" s="304"/>
      <c r="C16" s="393" t="s">
        <v>1452</v>
      </c>
      <c r="D16" s="394"/>
      <c r="E16" s="394"/>
      <c r="F16" s="306"/>
      <c r="G16" s="306"/>
      <c r="H16" s="306"/>
      <c r="I16" s="306"/>
      <c r="J16" s="306"/>
      <c r="K16" s="306"/>
      <c r="L16" s="306"/>
      <c r="M16" s="306"/>
      <c r="N16" s="306"/>
      <c r="O16" s="306"/>
      <c r="P16" s="306"/>
      <c r="Q16" s="307"/>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row>
    <row r="17" spans="1:79" s="303" customFormat="1" ht="12.5" x14ac:dyDescent="0.25">
      <c r="A17" s="301"/>
      <c r="B17" s="304"/>
      <c r="C17" s="314" t="s">
        <v>1453</v>
      </c>
      <c r="D17" s="311">
        <v>3.4158990861976857E-3</v>
      </c>
      <c r="E17" s="311">
        <v>1.1777622297858721E-3</v>
      </c>
      <c r="F17" s="306"/>
      <c r="G17" s="306"/>
      <c r="H17" s="306"/>
      <c r="I17" s="306"/>
      <c r="J17" s="306"/>
      <c r="K17" s="306"/>
      <c r="L17" s="306"/>
      <c r="M17" s="306"/>
      <c r="N17" s="306"/>
      <c r="O17" s="306"/>
      <c r="P17" s="306"/>
      <c r="Q17" s="307"/>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row>
    <row r="18" spans="1:79" s="303" customFormat="1" ht="12.5" x14ac:dyDescent="0.25">
      <c r="A18" s="301"/>
      <c r="B18" s="304"/>
      <c r="C18" s="314" t="s">
        <v>1454</v>
      </c>
      <c r="D18" s="311">
        <v>0</v>
      </c>
      <c r="E18" s="311">
        <v>0</v>
      </c>
      <c r="F18" s="306"/>
      <c r="G18" s="306"/>
      <c r="H18" s="306"/>
      <c r="I18" s="306"/>
      <c r="J18" s="306"/>
      <c r="K18" s="306"/>
      <c r="L18" s="306"/>
      <c r="M18" s="306"/>
      <c r="N18" s="306"/>
      <c r="O18" s="306"/>
      <c r="P18" s="306"/>
      <c r="Q18" s="307"/>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row>
    <row r="19" spans="1:79" s="303" customFormat="1" ht="12.5" x14ac:dyDescent="0.25">
      <c r="A19" s="301"/>
      <c r="B19" s="304"/>
      <c r="C19" s="314" t="s">
        <v>1455</v>
      </c>
      <c r="D19" s="311">
        <v>0</v>
      </c>
      <c r="E19" s="311">
        <v>0</v>
      </c>
      <c r="F19" s="306"/>
      <c r="G19" s="306"/>
      <c r="H19" s="306"/>
      <c r="I19" s="306"/>
      <c r="J19" s="306"/>
      <c r="K19" s="306"/>
      <c r="L19" s="306"/>
      <c r="M19" s="306"/>
      <c r="N19" s="306"/>
      <c r="O19" s="306"/>
      <c r="P19" s="306"/>
      <c r="Q19" s="307"/>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row>
    <row r="20" spans="1:79" s="303" customFormat="1" ht="12.5" x14ac:dyDescent="0.25">
      <c r="A20" s="301"/>
      <c r="B20" s="304"/>
      <c r="C20" s="314" t="s">
        <v>1456</v>
      </c>
      <c r="D20" s="311">
        <v>0</v>
      </c>
      <c r="E20" s="311">
        <v>0</v>
      </c>
      <c r="F20" s="306"/>
      <c r="G20" s="306"/>
      <c r="H20" s="306"/>
      <c r="I20" s="306"/>
      <c r="J20" s="306"/>
      <c r="K20" s="306"/>
      <c r="L20" s="306"/>
      <c r="M20" s="306"/>
      <c r="N20" s="306"/>
      <c r="O20" s="306"/>
      <c r="P20" s="306"/>
      <c r="Q20" s="307"/>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row>
    <row r="21" spans="1:79" s="303" customFormat="1" ht="13" x14ac:dyDescent="0.3">
      <c r="A21" s="301"/>
      <c r="B21" s="304"/>
      <c r="C21" s="314" t="s">
        <v>1475</v>
      </c>
      <c r="D21" s="311">
        <v>1.0160637089530567E-2</v>
      </c>
      <c r="E21" s="311">
        <v>3.5032693568038294E-3</v>
      </c>
      <c r="F21" s="339"/>
      <c r="G21" s="306"/>
      <c r="H21" s="306"/>
      <c r="I21" s="306"/>
      <c r="J21" s="306"/>
      <c r="K21" s="306"/>
      <c r="L21" s="306"/>
      <c r="M21" s="306"/>
      <c r="N21" s="306"/>
      <c r="O21" s="306"/>
      <c r="P21" s="306"/>
      <c r="Q21" s="307"/>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row>
    <row r="22" spans="1:79" s="303" customFormat="1" x14ac:dyDescent="0.35">
      <c r="A22" s="301"/>
      <c r="B22" s="304"/>
      <c r="C22" s="316" t="s">
        <v>1583</v>
      </c>
      <c r="D22" s="395">
        <f>D21+D20</f>
        <v>1.0160637089530567E-2</v>
      </c>
      <c r="E22" s="395">
        <f>E20+E21</f>
        <v>3.5032693568038294E-3</v>
      </c>
      <c r="F22" s="306"/>
      <c r="G22" s="306"/>
      <c r="H22" s="306"/>
      <c r="I22" s="297"/>
      <c r="J22" s="306"/>
      <c r="K22" s="306"/>
      <c r="L22" s="306"/>
      <c r="M22" s="306"/>
      <c r="N22" s="306"/>
      <c r="O22" s="306"/>
      <c r="P22" s="306"/>
      <c r="Q22" s="307"/>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row>
    <row r="23" spans="1:79" s="301" customFormat="1" ht="12.5" x14ac:dyDescent="0.25">
      <c r="B23" s="350"/>
      <c r="C23" s="305"/>
      <c r="D23" s="305"/>
      <c r="E23" s="305"/>
      <c r="F23" s="305"/>
      <c r="G23" s="305"/>
      <c r="H23" s="305"/>
      <c r="I23" s="305"/>
      <c r="J23" s="305"/>
      <c r="K23" s="305"/>
      <c r="L23" s="305"/>
      <c r="M23" s="305"/>
      <c r="N23" s="305"/>
      <c r="O23" s="305"/>
      <c r="P23" s="305"/>
      <c r="Q23" s="396"/>
    </row>
    <row r="24" spans="1:79" s="303" customFormat="1" ht="12.5" x14ac:dyDescent="0.25">
      <c r="A24" s="301"/>
      <c r="B24" s="304"/>
      <c r="C24" s="305"/>
      <c r="D24" s="305"/>
      <c r="E24" s="306"/>
      <c r="F24" s="306"/>
      <c r="G24" s="306"/>
      <c r="H24" s="306"/>
      <c r="I24" s="306"/>
      <c r="J24" s="306"/>
      <c r="K24" s="306"/>
      <c r="L24" s="306"/>
      <c r="M24" s="306"/>
      <c r="N24" s="306"/>
      <c r="O24" s="306"/>
      <c r="P24" s="306"/>
      <c r="Q24" s="307"/>
      <c r="R24" s="301"/>
      <c r="S24" s="301"/>
      <c r="T24" s="301"/>
      <c r="U24" s="301"/>
      <c r="V24" s="301"/>
      <c r="W24" s="301"/>
      <c r="X24" s="301"/>
      <c r="Y24" s="301"/>
      <c r="Z24" s="301"/>
      <c r="AA24" s="301"/>
      <c r="AB24" s="301"/>
      <c r="AC24" s="301"/>
      <c r="AD24" s="301"/>
      <c r="AE24" s="301"/>
      <c r="AF24" s="301"/>
      <c r="AG24" s="301"/>
      <c r="AH24" s="301"/>
      <c r="AI24" s="301"/>
      <c r="AJ24" s="301"/>
      <c r="AK24" s="301"/>
      <c r="AL24" s="301"/>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row>
    <row r="25" spans="1:79" s="303" customFormat="1" ht="13" x14ac:dyDescent="0.3">
      <c r="A25" s="301"/>
      <c r="B25" s="304" t="s">
        <v>1476</v>
      </c>
      <c r="C25" s="320" t="s">
        <v>1477</v>
      </c>
      <c r="D25" s="306"/>
      <c r="E25" s="397"/>
      <c r="F25" s="397"/>
      <c r="G25" s="397"/>
      <c r="H25" s="397"/>
      <c r="I25" s="397"/>
      <c r="J25" s="397"/>
      <c r="K25" s="397"/>
      <c r="L25" s="397"/>
      <c r="M25" s="397"/>
      <c r="N25" s="397"/>
      <c r="O25" s="306"/>
      <c r="P25" s="306"/>
      <c r="Q25" s="307"/>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row>
    <row r="26" spans="1:79" s="303" customFormat="1" ht="12.5" x14ac:dyDescent="0.25">
      <c r="A26" s="301"/>
      <c r="B26" s="304"/>
      <c r="C26" s="306"/>
      <c r="D26" s="306"/>
      <c r="E26" s="306"/>
      <c r="F26" s="306"/>
      <c r="G26" s="306"/>
      <c r="H26" s="306"/>
      <c r="I26" s="306"/>
      <c r="J26" s="306"/>
      <c r="K26" s="306"/>
      <c r="L26" s="306"/>
      <c r="M26" s="306"/>
      <c r="N26" s="306"/>
      <c r="O26" s="306"/>
      <c r="P26" s="306"/>
      <c r="Q26" s="307"/>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row>
    <row r="27" spans="1:79" s="402" customFormat="1" ht="65.5" thickBot="1" x14ac:dyDescent="0.4">
      <c r="A27" s="398"/>
      <c r="B27" s="399"/>
      <c r="C27" s="400"/>
      <c r="D27" s="400"/>
      <c r="E27" s="392" t="s">
        <v>1478</v>
      </c>
      <c r="F27" s="392" t="s">
        <v>1479</v>
      </c>
      <c r="G27" s="392" t="s">
        <v>1480</v>
      </c>
      <c r="H27" s="392" t="s">
        <v>1481</v>
      </c>
      <c r="I27" s="392" t="s">
        <v>1482</v>
      </c>
      <c r="J27" s="392" t="s">
        <v>1483</v>
      </c>
      <c r="K27" s="392" t="s">
        <v>1484</v>
      </c>
      <c r="L27" s="392" t="s">
        <v>1485</v>
      </c>
      <c r="M27" s="392" t="s">
        <v>1486</v>
      </c>
      <c r="N27" s="392" t="s">
        <v>1487</v>
      </c>
      <c r="O27" s="392" t="s">
        <v>94</v>
      </c>
      <c r="P27" s="392" t="s">
        <v>1668</v>
      </c>
      <c r="Q27" s="401"/>
      <c r="R27" s="398"/>
      <c r="S27" s="398"/>
      <c r="T27" s="398"/>
      <c r="U27" s="398"/>
      <c r="V27" s="398"/>
      <c r="W27" s="398"/>
      <c r="X27" s="398"/>
      <c r="Y27" s="398"/>
      <c r="Z27" s="398"/>
      <c r="AA27" s="398"/>
      <c r="AB27" s="398"/>
      <c r="AC27" s="398"/>
      <c r="AD27" s="398"/>
      <c r="AE27" s="398"/>
      <c r="AF27" s="398"/>
      <c r="AG27" s="398"/>
      <c r="AH27" s="398"/>
      <c r="AI27" s="398"/>
      <c r="AJ27" s="398"/>
      <c r="AK27" s="398"/>
      <c r="AL27" s="398"/>
      <c r="AM27" s="398"/>
      <c r="AN27" s="398"/>
      <c r="AO27" s="398"/>
      <c r="AP27" s="398"/>
      <c r="AQ27" s="398"/>
      <c r="AR27" s="398"/>
      <c r="AS27" s="398"/>
      <c r="AT27" s="398"/>
      <c r="AU27" s="398"/>
      <c r="AV27" s="398"/>
      <c r="AW27" s="398"/>
      <c r="AX27" s="398"/>
      <c r="AY27" s="398"/>
      <c r="AZ27" s="398"/>
      <c r="BA27" s="398"/>
      <c r="BB27" s="398"/>
      <c r="BC27" s="398"/>
      <c r="BD27" s="398"/>
      <c r="BE27" s="398"/>
      <c r="BF27" s="398"/>
      <c r="BG27" s="398"/>
      <c r="BH27" s="398"/>
      <c r="BI27" s="398"/>
      <c r="BJ27" s="398"/>
      <c r="BK27" s="398"/>
      <c r="BL27" s="398"/>
      <c r="BM27" s="398"/>
      <c r="BN27" s="398"/>
      <c r="BO27" s="398"/>
      <c r="BP27" s="398"/>
      <c r="BQ27" s="398"/>
      <c r="BR27" s="398"/>
      <c r="BS27" s="398"/>
      <c r="BT27" s="398"/>
      <c r="BU27" s="398"/>
      <c r="BV27" s="398"/>
      <c r="BW27" s="398"/>
      <c r="BX27" s="398"/>
      <c r="BY27" s="398"/>
      <c r="BZ27" s="398"/>
      <c r="CA27" s="398"/>
    </row>
    <row r="28" spans="1:79" s="303" customFormat="1" ht="14" thickTop="1" thickBot="1" x14ac:dyDescent="0.35">
      <c r="A28" s="301"/>
      <c r="B28" s="304"/>
      <c r="C28" s="725" t="s">
        <v>1488</v>
      </c>
      <c r="D28" s="403" t="s">
        <v>553</v>
      </c>
      <c r="E28" s="404"/>
      <c r="F28" s="405">
        <v>1517.2819619100001</v>
      </c>
      <c r="G28" s="405">
        <v>365.45868227000005</v>
      </c>
      <c r="H28" s="405"/>
      <c r="I28" s="405">
        <v>3430.3943557500002</v>
      </c>
      <c r="J28" s="405">
        <v>1041.037232078088</v>
      </c>
      <c r="K28" s="405">
        <v>4264.1626076800021</v>
      </c>
      <c r="L28" s="405">
        <v>1294.1140181059127</v>
      </c>
      <c r="M28" s="405">
        <v>4226.693090255997</v>
      </c>
      <c r="N28" s="405"/>
      <c r="O28" s="495">
        <f>SUM(E28:N28)</f>
        <v>16139.141948050001</v>
      </c>
      <c r="P28" s="558">
        <f t="shared" ref="P28:P36" si="0">O28/$O$37</f>
        <v>0.69593251156529767</v>
      </c>
      <c r="Q28" s="307"/>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row>
    <row r="29" spans="1:79" s="303" customFormat="1" ht="15.5" thickTop="1" thickBot="1" x14ac:dyDescent="0.4">
      <c r="A29" s="301"/>
      <c r="B29" s="304"/>
      <c r="C29" s="726"/>
      <c r="D29" s="208" t="s">
        <v>584</v>
      </c>
      <c r="E29" s="365"/>
      <c r="F29" s="406"/>
      <c r="G29" s="406">
        <v>14.82586607</v>
      </c>
      <c r="H29" s="406"/>
      <c r="I29" s="406">
        <v>141</v>
      </c>
      <c r="J29" s="406">
        <v>51.9</v>
      </c>
      <c r="K29" s="406"/>
      <c r="L29" s="406"/>
      <c r="M29" s="406"/>
      <c r="N29" s="406"/>
      <c r="O29" s="495">
        <f t="shared" ref="O29:O36" si="1">SUM(E29:N29)</f>
        <v>207.72586607</v>
      </c>
      <c r="P29" s="558">
        <f t="shared" si="0"/>
        <v>8.9573029443884705E-3</v>
      </c>
      <c r="Q29" s="307"/>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row>
    <row r="30" spans="1:79" s="303" customFormat="1" ht="15.5" thickTop="1" thickBot="1" x14ac:dyDescent="0.4">
      <c r="A30" s="301"/>
      <c r="B30" s="304"/>
      <c r="C30" s="726"/>
      <c r="D30" s="208" t="s">
        <v>3</v>
      </c>
      <c r="E30" s="365"/>
      <c r="F30" s="364">
        <v>2218.45176674</v>
      </c>
      <c r="G30" s="406">
        <v>213.11593533000001</v>
      </c>
      <c r="H30" s="406"/>
      <c r="I30" s="406">
        <v>506.90198724999999</v>
      </c>
      <c r="J30" s="406"/>
      <c r="K30" s="406">
        <v>180</v>
      </c>
      <c r="L30" s="406"/>
      <c r="M30" s="406"/>
      <c r="N30" s="406"/>
      <c r="O30" s="495">
        <f t="shared" si="1"/>
        <v>3118.4696893199998</v>
      </c>
      <c r="P30" s="558">
        <f t="shared" si="0"/>
        <v>0.13447086902850738</v>
      </c>
      <c r="Q30" s="307"/>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row>
    <row r="31" spans="1:79" s="303" customFormat="1" ht="15.5" thickTop="1" thickBot="1" x14ac:dyDescent="0.4">
      <c r="A31" s="301"/>
      <c r="B31" s="304"/>
      <c r="C31" s="726"/>
      <c r="D31" s="208" t="s">
        <v>574</v>
      </c>
      <c r="E31" s="365"/>
      <c r="F31" s="364">
        <v>364.92665101</v>
      </c>
      <c r="G31" s="406"/>
      <c r="H31" s="406"/>
      <c r="I31" s="406"/>
      <c r="J31" s="406"/>
      <c r="K31" s="406"/>
      <c r="L31" s="406"/>
      <c r="M31" s="406"/>
      <c r="N31" s="406"/>
      <c r="O31" s="495">
        <f t="shared" si="1"/>
        <v>364.92665101</v>
      </c>
      <c r="P31" s="558">
        <f t="shared" si="0"/>
        <v>1.573592459822111E-2</v>
      </c>
      <c r="Q31" s="307"/>
      <c r="R31" s="301"/>
      <c r="S31" s="301"/>
      <c r="T31" s="301"/>
      <c r="U31" s="301"/>
      <c r="V31" s="301"/>
      <c r="W31" s="301"/>
      <c r="X31" s="301"/>
      <c r="Y31" s="301"/>
      <c r="Z31" s="301"/>
      <c r="AA31" s="301"/>
      <c r="AB31" s="301"/>
      <c r="AC31" s="301"/>
      <c r="AD31" s="301"/>
      <c r="AE31" s="301"/>
      <c r="AF31" s="301"/>
      <c r="AG31" s="301"/>
      <c r="AH31" s="301"/>
      <c r="AI31" s="301"/>
      <c r="AJ31" s="301"/>
      <c r="AK31" s="301"/>
      <c r="AL31" s="301"/>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row>
    <row r="32" spans="1:79" s="303" customFormat="1" ht="15.5" thickTop="1" thickBot="1" x14ac:dyDescent="0.4">
      <c r="A32" s="301"/>
      <c r="B32" s="304"/>
      <c r="C32" s="726"/>
      <c r="D32" s="208" t="s">
        <v>576</v>
      </c>
      <c r="E32" s="365"/>
      <c r="F32" s="407"/>
      <c r="G32" s="406">
        <v>65</v>
      </c>
      <c r="H32" s="406"/>
      <c r="I32" s="406">
        <v>0</v>
      </c>
      <c r="J32" s="406"/>
      <c r="K32" s="406"/>
      <c r="L32" s="406"/>
      <c r="M32" s="406"/>
      <c r="N32" s="406"/>
      <c r="O32" s="495">
        <f t="shared" si="1"/>
        <v>65</v>
      </c>
      <c r="P32" s="558">
        <f t="shared" si="0"/>
        <v>2.802851192297116E-3</v>
      </c>
      <c r="Q32" s="307"/>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row>
    <row r="33" spans="1:79" s="303" customFormat="1" ht="15.5" thickTop="1" thickBot="1" x14ac:dyDescent="0.4">
      <c r="A33" s="301"/>
      <c r="B33" s="304"/>
      <c r="C33" s="726"/>
      <c r="D33" s="208" t="s">
        <v>276</v>
      </c>
      <c r="E33" s="365"/>
      <c r="F33" s="407"/>
      <c r="G33" s="406"/>
      <c r="H33" s="406"/>
      <c r="I33" s="406">
        <v>0</v>
      </c>
      <c r="J33" s="406">
        <v>647.19309309999994</v>
      </c>
      <c r="K33" s="406">
        <v>295.85949791999997</v>
      </c>
      <c r="L33" s="406"/>
      <c r="M33" s="406">
        <v>118.25134708</v>
      </c>
      <c r="N33" s="406"/>
      <c r="O33" s="495">
        <f t="shared" si="1"/>
        <v>1061.3039380999999</v>
      </c>
      <c r="P33" s="558">
        <f t="shared" si="0"/>
        <v>4.5764261666049376E-2</v>
      </c>
      <c r="Q33" s="307"/>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row>
    <row r="34" spans="1:79" s="303" customFormat="1" ht="14" thickTop="1" thickBot="1" x14ac:dyDescent="0.35">
      <c r="A34" s="301"/>
      <c r="B34" s="304"/>
      <c r="C34" s="408" t="s">
        <v>1669</v>
      </c>
      <c r="D34" s="409" t="s">
        <v>283</v>
      </c>
      <c r="E34" s="410"/>
      <c r="F34" s="411"/>
      <c r="G34" s="411"/>
      <c r="H34" s="411"/>
      <c r="I34" s="411">
        <v>121.96537477</v>
      </c>
      <c r="J34" s="411"/>
      <c r="K34" s="411">
        <v>215.31570432000001</v>
      </c>
      <c r="L34" s="411"/>
      <c r="M34" s="411">
        <v>166.23556771</v>
      </c>
      <c r="N34" s="411"/>
      <c r="O34" s="495">
        <f t="shared" si="1"/>
        <v>503.51664679999999</v>
      </c>
      <c r="P34" s="558">
        <f t="shared" si="0"/>
        <v>2.1712034366535782E-2</v>
      </c>
      <c r="Q34" s="307"/>
      <c r="R34" s="301"/>
      <c r="S34" s="301"/>
      <c r="T34" s="301"/>
      <c r="U34" s="301"/>
      <c r="V34" s="301"/>
      <c r="W34" s="301"/>
      <c r="X34" s="301"/>
      <c r="Y34" s="301"/>
      <c r="Z34" s="301"/>
      <c r="AA34" s="301"/>
      <c r="AB34" s="301"/>
      <c r="AC34" s="301"/>
      <c r="AD34" s="301"/>
      <c r="AE34" s="301"/>
      <c r="AF34" s="301"/>
      <c r="AG34" s="301"/>
      <c r="AH34" s="301"/>
      <c r="AI34" s="301"/>
      <c r="AJ34" s="301"/>
      <c r="AK34" s="301"/>
      <c r="AL34" s="301"/>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row>
    <row r="35" spans="1:79" s="303" customFormat="1" ht="15.5" thickTop="1" thickBot="1" x14ac:dyDescent="0.4">
      <c r="A35" s="301"/>
      <c r="B35" s="304"/>
      <c r="C35" s="725" t="s">
        <v>1670</v>
      </c>
      <c r="D35" s="412" t="s">
        <v>1671</v>
      </c>
      <c r="E35" s="404"/>
      <c r="F35" s="413"/>
      <c r="G35" s="413">
        <v>25.957999999999998</v>
      </c>
      <c r="H35" s="413"/>
      <c r="I35" s="413">
        <v>1109.8440816699999</v>
      </c>
      <c r="J35" s="413"/>
      <c r="K35" s="413">
        <v>157.59893986</v>
      </c>
      <c r="L35" s="413"/>
      <c r="M35" s="413">
        <v>27.185814669999999</v>
      </c>
      <c r="N35" s="413"/>
      <c r="O35" s="495">
        <f t="shared" si="1"/>
        <v>1320.5868361999999</v>
      </c>
      <c r="P35" s="558">
        <f t="shared" si="0"/>
        <v>5.6944744436539171E-2</v>
      </c>
      <c r="Q35" s="307"/>
      <c r="R35" s="301"/>
      <c r="S35" s="301"/>
      <c r="T35" s="301"/>
      <c r="U35" s="301"/>
      <c r="V35" s="301"/>
      <c r="W35" s="301"/>
      <c r="X35" s="301"/>
      <c r="Y35" s="301"/>
      <c r="Z35" s="301"/>
      <c r="AA35" s="301"/>
      <c r="AB35" s="301"/>
      <c r="AC35" s="301"/>
      <c r="AD35" s="301"/>
      <c r="AE35" s="301"/>
      <c r="AF35" s="301"/>
      <c r="AG35" s="301"/>
      <c r="AH35" s="301"/>
      <c r="AI35" s="301"/>
      <c r="AJ35" s="301"/>
      <c r="AK35" s="301"/>
      <c r="AL35" s="301"/>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row>
    <row r="36" spans="1:79" s="303" customFormat="1" ht="14" thickTop="1" thickBot="1" x14ac:dyDescent="0.35">
      <c r="A36" s="301"/>
      <c r="B36" s="304"/>
      <c r="C36" s="727"/>
      <c r="D36" s="414" t="s">
        <v>12</v>
      </c>
      <c r="E36" s="415"/>
      <c r="F36" s="416"/>
      <c r="G36" s="416"/>
      <c r="H36" s="416"/>
      <c r="I36" s="416">
        <v>28.599444350000002</v>
      </c>
      <c r="J36" s="416">
        <v>381.40002914999997</v>
      </c>
      <c r="K36" s="416"/>
      <c r="L36" s="416"/>
      <c r="M36" s="416"/>
      <c r="N36" s="416"/>
      <c r="O36" s="495">
        <f t="shared" si="1"/>
        <v>409.99947349999997</v>
      </c>
      <c r="P36" s="558">
        <f t="shared" si="0"/>
        <v>1.7679500202164074E-2</v>
      </c>
      <c r="Q36" s="307"/>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row>
    <row r="37" spans="1:79" s="303" customFormat="1" ht="13.5" thickTop="1" x14ac:dyDescent="0.3">
      <c r="A37" s="301"/>
      <c r="B37" s="304"/>
      <c r="C37" s="728" t="s">
        <v>1421</v>
      </c>
      <c r="D37" s="728"/>
      <c r="E37" s="417"/>
      <c r="F37" s="215">
        <f>SUM(F28:F36)</f>
        <v>4100.6603796600002</v>
      </c>
      <c r="G37" s="215">
        <f t="shared" ref="G37:M37" si="2">SUM(G28:G36)</f>
        <v>684.35848367000006</v>
      </c>
      <c r="H37" s="215">
        <f t="shared" si="2"/>
        <v>0</v>
      </c>
      <c r="I37" s="215">
        <f t="shared" si="2"/>
        <v>5338.7052437900002</v>
      </c>
      <c r="J37" s="215">
        <f t="shared" si="2"/>
        <v>2121.5303543280879</v>
      </c>
      <c r="K37" s="215">
        <f t="shared" si="2"/>
        <v>5112.9367497800022</v>
      </c>
      <c r="L37" s="215">
        <f t="shared" si="2"/>
        <v>1294.1140181059127</v>
      </c>
      <c r="M37" s="215">
        <f t="shared" si="2"/>
        <v>4538.3658197159975</v>
      </c>
      <c r="N37" s="215"/>
      <c r="O37" s="215">
        <f>SUM(O28:O36)</f>
        <v>23190.671049049997</v>
      </c>
      <c r="P37" s="363">
        <f>SUM(P28:P36)</f>
        <v>1.0000000000000002</v>
      </c>
      <c r="Q37" s="307"/>
      <c r="R37" s="418"/>
      <c r="S37" s="301"/>
      <c r="T37" s="301"/>
      <c r="U37" s="301"/>
      <c r="V37" s="301"/>
      <c r="W37" s="301"/>
      <c r="X37" s="301"/>
      <c r="Y37" s="301"/>
      <c r="Z37" s="301"/>
      <c r="AA37" s="301"/>
      <c r="AB37" s="301"/>
      <c r="AC37" s="301"/>
      <c r="AD37" s="301"/>
      <c r="AE37" s="301"/>
      <c r="AF37" s="301"/>
      <c r="AG37" s="301"/>
      <c r="AH37" s="301"/>
      <c r="AI37" s="301"/>
      <c r="AJ37" s="301"/>
      <c r="AK37" s="301"/>
      <c r="AL37" s="301"/>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row>
    <row r="38" spans="1:79" s="303" customFormat="1" ht="12.5" x14ac:dyDescent="0.25">
      <c r="A38" s="301"/>
      <c r="B38" s="304"/>
      <c r="C38" s="306"/>
      <c r="D38" s="306"/>
      <c r="E38" s="306"/>
      <c r="F38" s="419"/>
      <c r="G38" s="419"/>
      <c r="H38" s="419"/>
      <c r="I38" s="419"/>
      <c r="J38" s="419"/>
      <c r="K38" s="419"/>
      <c r="L38" s="419"/>
      <c r="M38" s="419"/>
      <c r="N38" s="419"/>
      <c r="O38" s="306"/>
      <c r="P38" s="306"/>
      <c r="Q38" s="307"/>
      <c r="R38" s="301"/>
      <c r="S38" s="301"/>
      <c r="T38" s="301"/>
      <c r="U38" s="301"/>
      <c r="V38" s="301"/>
      <c r="W38" s="301"/>
      <c r="X38" s="301"/>
      <c r="Y38" s="301"/>
      <c r="Z38" s="301"/>
      <c r="AA38" s="301"/>
      <c r="AB38" s="301"/>
      <c r="AC38" s="301"/>
      <c r="AD38" s="301"/>
      <c r="AE38" s="301"/>
      <c r="AF38" s="301"/>
      <c r="AG38" s="301"/>
      <c r="AH38" s="301"/>
      <c r="AI38" s="301"/>
      <c r="AJ38" s="301"/>
      <c r="AK38" s="301"/>
      <c r="AL38" s="301"/>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row>
    <row r="39" spans="1:79" s="303" customFormat="1" ht="12.5" x14ac:dyDescent="0.25">
      <c r="A39" s="301"/>
      <c r="B39" s="304"/>
      <c r="C39" s="306"/>
      <c r="D39" s="306"/>
      <c r="E39" s="306"/>
      <c r="F39" s="419"/>
      <c r="G39" s="419"/>
      <c r="H39" s="419"/>
      <c r="I39" s="419"/>
      <c r="J39" s="419"/>
      <c r="K39" s="419"/>
      <c r="L39" s="419"/>
      <c r="M39" s="419"/>
      <c r="N39" s="419"/>
      <c r="O39" s="306"/>
      <c r="P39" s="306"/>
      <c r="Q39" s="307"/>
      <c r="R39" s="301"/>
      <c r="S39" s="301"/>
      <c r="T39" s="301"/>
      <c r="U39" s="301"/>
      <c r="V39" s="301"/>
      <c r="W39" s="301"/>
      <c r="X39" s="301"/>
      <c r="Y39" s="301"/>
      <c r="Z39" s="301"/>
      <c r="AA39" s="301"/>
      <c r="AB39" s="301"/>
      <c r="AC39" s="301"/>
      <c r="AD39" s="301"/>
      <c r="AE39" s="301"/>
      <c r="AF39" s="301"/>
      <c r="AG39" s="301"/>
      <c r="AH39" s="301"/>
      <c r="AI39" s="301"/>
      <c r="AJ39" s="301"/>
      <c r="AK39" s="301"/>
      <c r="AL39" s="301"/>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row>
    <row r="40" spans="1:79" s="303" customFormat="1" ht="12.5" x14ac:dyDescent="0.25">
      <c r="A40" s="301"/>
      <c r="B40" s="304"/>
      <c r="C40" s="306"/>
      <c r="D40" s="306"/>
      <c r="E40" s="306"/>
      <c r="F40" s="420"/>
      <c r="G40" s="420"/>
      <c r="H40" s="420"/>
      <c r="I40" s="420"/>
      <c r="J40" s="420"/>
      <c r="K40" s="420"/>
      <c r="L40" s="420"/>
      <c r="M40" s="420"/>
      <c r="N40" s="420"/>
      <c r="O40" s="306"/>
      <c r="P40" s="306"/>
      <c r="Q40" s="307"/>
      <c r="R40" s="301"/>
      <c r="S40" s="301"/>
      <c r="T40" s="301"/>
      <c r="U40" s="301"/>
      <c r="V40" s="301"/>
      <c r="W40" s="301"/>
      <c r="X40" s="301"/>
      <c r="Y40" s="301"/>
      <c r="Z40" s="301"/>
      <c r="AA40" s="301"/>
      <c r="AB40" s="301"/>
      <c r="AC40" s="301"/>
      <c r="AD40" s="301"/>
      <c r="AE40" s="301"/>
      <c r="AF40" s="301"/>
      <c r="AG40" s="301"/>
      <c r="AH40" s="301"/>
      <c r="AI40" s="301"/>
      <c r="AJ40" s="301"/>
      <c r="AK40" s="301"/>
      <c r="AL40" s="301"/>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row>
    <row r="41" spans="1:79" s="303" customFormat="1" x14ac:dyDescent="0.35">
      <c r="A41" s="301"/>
      <c r="B41" s="304" t="s">
        <v>1672</v>
      </c>
      <c r="C41" s="335" t="s">
        <v>1673</v>
      </c>
      <c r="D41" s="297"/>
      <c r="E41" s="297"/>
      <c r="F41" s="297"/>
      <c r="G41" s="297"/>
      <c r="H41" s="297"/>
      <c r="I41" s="306"/>
      <c r="J41" s="306"/>
      <c r="K41" s="306"/>
      <c r="L41" s="306"/>
      <c r="M41" s="306"/>
      <c r="N41" s="306"/>
      <c r="O41" s="306"/>
      <c r="P41" s="306"/>
      <c r="Q41" s="307"/>
      <c r="R41" s="301"/>
      <c r="S41" s="301"/>
      <c r="T41" s="301"/>
      <c r="U41" s="301"/>
      <c r="V41" s="301"/>
      <c r="W41" s="301"/>
      <c r="X41" s="301"/>
      <c r="Y41" s="301"/>
      <c r="Z41" s="301"/>
      <c r="AA41" s="301"/>
      <c r="AB41" s="301"/>
      <c r="AC41" s="301"/>
      <c r="AD41" s="301"/>
      <c r="AE41" s="301"/>
      <c r="AF41" s="301"/>
      <c r="AG41" s="301"/>
      <c r="AH41" s="301"/>
      <c r="AI41" s="301"/>
      <c r="AJ41" s="301"/>
      <c r="AK41" s="301"/>
      <c r="AL41" s="301"/>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row>
    <row r="42" spans="1:79" s="303" customFormat="1" x14ac:dyDescent="0.35">
      <c r="A42" s="301"/>
      <c r="B42" s="304"/>
      <c r="C42" s="297"/>
      <c r="D42" s="297"/>
      <c r="E42" s="297"/>
      <c r="F42" s="297"/>
      <c r="G42" s="297"/>
      <c r="H42" s="297"/>
      <c r="I42" s="306"/>
      <c r="J42" s="306"/>
      <c r="K42" s="306"/>
      <c r="L42" s="306"/>
      <c r="M42" s="306"/>
      <c r="N42" s="306"/>
      <c r="O42" s="306"/>
      <c r="P42" s="306"/>
      <c r="Q42" s="307"/>
      <c r="R42" s="301"/>
      <c r="S42" s="301"/>
      <c r="T42" s="301"/>
      <c r="U42" s="301"/>
      <c r="V42" s="301"/>
      <c r="W42" s="301"/>
      <c r="X42" s="301"/>
      <c r="Y42" s="301"/>
      <c r="Z42" s="301"/>
      <c r="AA42" s="301"/>
      <c r="AB42" s="301"/>
      <c r="AC42" s="301"/>
      <c r="AD42" s="301"/>
      <c r="AE42" s="301"/>
      <c r="AF42" s="301"/>
      <c r="AG42" s="301"/>
      <c r="AH42" s="301"/>
      <c r="AI42" s="301"/>
      <c r="AJ42" s="301"/>
      <c r="AK42" s="301"/>
      <c r="AL42" s="301"/>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row>
    <row r="43" spans="1:79" s="303" customFormat="1" ht="15.75" customHeight="1" thickBot="1" x14ac:dyDescent="0.4">
      <c r="A43" s="301"/>
      <c r="B43" s="304"/>
      <c r="C43" s="297"/>
      <c r="D43" s="297"/>
      <c r="E43" s="421" t="s">
        <v>1674</v>
      </c>
      <c r="F43" s="421" t="s">
        <v>1675</v>
      </c>
      <c r="G43" s="392" t="s">
        <v>1676</v>
      </c>
      <c r="H43" s="392" t="s">
        <v>1421</v>
      </c>
      <c r="I43" s="306"/>
      <c r="J43" s="306"/>
      <c r="K43" s="306"/>
      <c r="L43" s="306"/>
      <c r="M43" s="306"/>
      <c r="N43" s="306"/>
      <c r="O43" s="306"/>
      <c r="P43" s="306"/>
      <c r="Q43" s="307"/>
      <c r="R43" s="301"/>
      <c r="S43" s="301"/>
      <c r="T43" s="301"/>
      <c r="U43" s="301"/>
      <c r="V43" s="301"/>
      <c r="W43" s="301"/>
      <c r="X43" s="301"/>
      <c r="Y43" s="301"/>
      <c r="Z43" s="301"/>
      <c r="AA43" s="301"/>
      <c r="AB43" s="301"/>
      <c r="AC43" s="301"/>
      <c r="AD43" s="301"/>
      <c r="AE43" s="301"/>
      <c r="AF43" s="301"/>
      <c r="AG43" s="301"/>
      <c r="AH43" s="301"/>
      <c r="AI43" s="301"/>
      <c r="AJ43" s="301"/>
      <c r="AK43" s="301"/>
      <c r="AL43" s="301"/>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row>
    <row r="44" spans="1:79" s="303" customFormat="1" ht="15" customHeight="1" thickTop="1" x14ac:dyDescent="0.25">
      <c r="A44" s="301"/>
      <c r="B44" s="304"/>
      <c r="C44" s="725" t="s">
        <v>1488</v>
      </c>
      <c r="D44" s="412" t="s">
        <v>553</v>
      </c>
      <c r="E44" s="422">
        <v>15504.334948050004</v>
      </c>
      <c r="F44" s="423">
        <v>634.80699999999706</v>
      </c>
      <c r="G44" s="405"/>
      <c r="H44" s="424">
        <f>E44+F44+G44</f>
        <v>16139.141948050001</v>
      </c>
      <c r="I44" s="425"/>
      <c r="J44" s="426"/>
      <c r="K44" s="306"/>
      <c r="L44" s="306"/>
      <c r="M44" s="306"/>
      <c r="N44" s="306"/>
      <c r="O44" s="306"/>
      <c r="P44" s="306"/>
      <c r="Q44" s="307"/>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row>
    <row r="45" spans="1:79" s="303" customFormat="1" ht="12.5" x14ac:dyDescent="0.25">
      <c r="A45" s="301"/>
      <c r="B45" s="304"/>
      <c r="C45" s="726"/>
      <c r="D45" s="185" t="s">
        <v>584</v>
      </c>
      <c r="E45" s="366"/>
      <c r="F45" s="423">
        <v>207.72586607</v>
      </c>
      <c r="G45" s="364"/>
      <c r="H45" s="427">
        <f t="shared" ref="H45:H52" si="3">E45+F45+G45</f>
        <v>207.72586607</v>
      </c>
      <c r="I45" s="425"/>
      <c r="J45" s="426"/>
      <c r="K45" s="306"/>
      <c r="L45" s="306"/>
      <c r="M45" s="306"/>
      <c r="N45" s="306"/>
      <c r="O45" s="306"/>
      <c r="P45" s="306"/>
      <c r="Q45" s="307"/>
      <c r="R45" s="301"/>
      <c r="S45" s="301"/>
      <c r="T45" s="301"/>
      <c r="U45" s="301"/>
      <c r="V45" s="301"/>
      <c r="W45" s="301"/>
      <c r="X45" s="301"/>
      <c r="Y45" s="301"/>
      <c r="Z45" s="301"/>
      <c r="AA45" s="301"/>
      <c r="AB45" s="301"/>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row>
    <row r="46" spans="1:79" s="303" customFormat="1" ht="12.5" x14ac:dyDescent="0.25">
      <c r="A46" s="301"/>
      <c r="B46" s="304"/>
      <c r="C46" s="726"/>
      <c r="D46" s="185" t="s">
        <v>3</v>
      </c>
      <c r="E46" s="366">
        <v>292.33292258</v>
      </c>
      <c r="F46" s="423">
        <v>2826.13676674</v>
      </c>
      <c r="G46" s="364"/>
      <c r="H46" s="427">
        <f t="shared" si="3"/>
        <v>3118.4696893199998</v>
      </c>
      <c r="I46" s="425"/>
      <c r="J46" s="426"/>
      <c r="K46" s="306"/>
      <c r="L46" s="306"/>
      <c r="M46" s="306"/>
      <c r="N46" s="306"/>
      <c r="O46" s="306"/>
      <c r="P46" s="306"/>
      <c r="Q46" s="307"/>
      <c r="R46" s="301"/>
      <c r="S46" s="301"/>
      <c r="T46" s="301"/>
      <c r="U46" s="301"/>
      <c r="V46" s="301"/>
      <c r="W46" s="301"/>
      <c r="X46" s="301"/>
      <c r="Y46" s="301"/>
      <c r="Z46" s="301"/>
      <c r="AA46" s="301"/>
      <c r="AB46" s="301"/>
      <c r="AC46" s="301"/>
      <c r="AD46" s="301"/>
      <c r="AE46" s="301"/>
      <c r="AF46" s="301"/>
      <c r="AG46" s="301"/>
      <c r="AH46" s="301"/>
      <c r="AI46" s="301"/>
      <c r="AJ46" s="301"/>
      <c r="AK46" s="301"/>
      <c r="AL46" s="301"/>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row>
    <row r="47" spans="1:79" s="303" customFormat="1" x14ac:dyDescent="0.35">
      <c r="A47" s="301"/>
      <c r="B47" s="304"/>
      <c r="C47" s="726"/>
      <c r="D47" s="185" t="s">
        <v>574</v>
      </c>
      <c r="E47" s="407"/>
      <c r="F47" s="406">
        <v>364.92665101</v>
      </c>
      <c r="G47" s="364"/>
      <c r="H47" s="427">
        <f t="shared" si="3"/>
        <v>364.92665101</v>
      </c>
      <c r="I47" s="425"/>
      <c r="J47" s="426"/>
      <c r="K47" s="306"/>
      <c r="L47" s="306"/>
      <c r="M47" s="306"/>
      <c r="N47" s="306"/>
      <c r="O47" s="306"/>
      <c r="P47" s="306"/>
      <c r="Q47" s="307"/>
      <c r="R47" s="301"/>
      <c r="S47" s="301"/>
      <c r="T47" s="301"/>
      <c r="U47" s="301"/>
      <c r="V47" s="301"/>
      <c r="W47" s="301"/>
      <c r="X47" s="301"/>
      <c r="Y47" s="301"/>
      <c r="Z47" s="301"/>
      <c r="AA47" s="301"/>
      <c r="AB47" s="301"/>
      <c r="AC47" s="301"/>
      <c r="AD47" s="301"/>
      <c r="AE47" s="301"/>
      <c r="AF47" s="301"/>
      <c r="AG47" s="301"/>
      <c r="AH47" s="301"/>
      <c r="AI47" s="301"/>
      <c r="AJ47" s="301"/>
      <c r="AK47" s="301"/>
      <c r="AL47" s="301"/>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row>
    <row r="48" spans="1:79" s="303" customFormat="1" x14ac:dyDescent="0.35">
      <c r="A48" s="301"/>
      <c r="B48" s="304"/>
      <c r="C48" s="726"/>
      <c r="D48" s="185" t="s">
        <v>576</v>
      </c>
      <c r="E48" s="407"/>
      <c r="F48" s="406">
        <v>65</v>
      </c>
      <c r="G48" s="364"/>
      <c r="H48" s="427">
        <f t="shared" si="3"/>
        <v>65</v>
      </c>
      <c r="I48" s="425"/>
      <c r="J48" s="426"/>
      <c r="K48" s="306"/>
      <c r="L48" s="306"/>
      <c r="M48" s="306"/>
      <c r="N48" s="306"/>
      <c r="O48" s="306"/>
      <c r="P48" s="306"/>
      <c r="Q48" s="307"/>
      <c r="R48" s="301"/>
      <c r="S48" s="301"/>
      <c r="T48" s="301"/>
      <c r="U48" s="301"/>
      <c r="V48" s="301"/>
      <c r="W48" s="301"/>
      <c r="X48" s="301"/>
      <c r="Y48" s="301"/>
      <c r="Z48" s="301"/>
      <c r="AA48" s="301"/>
      <c r="AB48" s="301"/>
      <c r="AC48" s="301"/>
      <c r="AD48" s="301"/>
      <c r="AE48" s="301"/>
      <c r="AF48" s="301"/>
      <c r="AG48" s="301"/>
      <c r="AH48" s="301"/>
      <c r="AI48" s="301"/>
      <c r="AJ48" s="301"/>
      <c r="AK48" s="301"/>
      <c r="AL48" s="301"/>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row>
    <row r="49" spans="1:79" s="303" customFormat="1" ht="15" thickBot="1" x14ac:dyDescent="0.4">
      <c r="A49" s="301"/>
      <c r="B49" s="304"/>
      <c r="C49" s="726"/>
      <c r="D49" s="185" t="s">
        <v>276</v>
      </c>
      <c r="E49" s="407">
        <v>1061.3069381</v>
      </c>
      <c r="F49" s="406"/>
      <c r="G49" s="364"/>
      <c r="H49" s="427">
        <f t="shared" si="3"/>
        <v>1061.3069381</v>
      </c>
      <c r="I49" s="425"/>
      <c r="J49" s="426"/>
      <c r="K49" s="306"/>
      <c r="L49" s="306"/>
      <c r="M49" s="306"/>
      <c r="N49" s="306"/>
      <c r="O49" s="306"/>
      <c r="P49" s="306"/>
      <c r="Q49" s="307"/>
      <c r="R49" s="301"/>
      <c r="S49" s="301"/>
      <c r="T49" s="301"/>
      <c r="U49" s="301"/>
      <c r="V49" s="301"/>
      <c r="W49" s="301"/>
      <c r="X49" s="301"/>
      <c r="Y49" s="301"/>
      <c r="Z49" s="301"/>
      <c r="AA49" s="301"/>
      <c r="AB49" s="301"/>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row>
    <row r="50" spans="1:79" s="303" customFormat="1" ht="13.5" thickTop="1" thickBot="1" x14ac:dyDescent="0.3">
      <c r="A50" s="301"/>
      <c r="B50" s="304"/>
      <c r="C50" s="408" t="s">
        <v>1669</v>
      </c>
      <c r="D50" s="409" t="s">
        <v>283</v>
      </c>
      <c r="E50" s="411"/>
      <c r="F50" s="411">
        <v>503.51664679999999</v>
      </c>
      <c r="G50" s="411"/>
      <c r="H50" s="428">
        <f t="shared" si="3"/>
        <v>503.51664679999999</v>
      </c>
      <c r="I50" s="425"/>
      <c r="J50" s="426"/>
      <c r="K50" s="306"/>
      <c r="L50" s="306"/>
      <c r="M50" s="306"/>
      <c r="N50" s="306"/>
      <c r="O50" s="306"/>
      <c r="P50" s="306"/>
      <c r="Q50" s="307"/>
      <c r="R50" s="301"/>
      <c r="S50" s="301"/>
      <c r="T50" s="301"/>
      <c r="U50" s="301"/>
      <c r="V50" s="301"/>
      <c r="W50" s="301"/>
      <c r="X50" s="301"/>
      <c r="Y50" s="301"/>
      <c r="Z50" s="301"/>
      <c r="AA50" s="301"/>
      <c r="AB50" s="301"/>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row>
    <row r="51" spans="1:79" s="303" customFormat="1" ht="15" thickTop="1" x14ac:dyDescent="0.35">
      <c r="A51" s="301"/>
      <c r="B51" s="304"/>
      <c r="C51" s="725" t="s">
        <v>1670</v>
      </c>
      <c r="D51" s="412" t="s">
        <v>1671</v>
      </c>
      <c r="E51" s="407"/>
      <c r="F51" s="406">
        <v>1320.5868361999999</v>
      </c>
      <c r="G51" s="405"/>
      <c r="H51" s="424">
        <f t="shared" si="3"/>
        <v>1320.5868361999999</v>
      </c>
      <c r="I51" s="425"/>
      <c r="J51" s="426"/>
      <c r="K51" s="306"/>
      <c r="L51" s="306"/>
      <c r="M51" s="306"/>
      <c r="N51" s="306"/>
      <c r="O51" s="306"/>
      <c r="P51" s="306"/>
      <c r="Q51" s="307"/>
      <c r="R51" s="301"/>
      <c r="S51" s="301"/>
      <c r="T51" s="301"/>
      <c r="U51" s="301"/>
      <c r="V51" s="301"/>
      <c r="W51" s="301"/>
      <c r="X51" s="301"/>
      <c r="Y51" s="301"/>
      <c r="Z51" s="301"/>
      <c r="AA51" s="301"/>
      <c r="AB51" s="301"/>
      <c r="AC51" s="301"/>
      <c r="AD51" s="301"/>
      <c r="AE51" s="301"/>
      <c r="AF51" s="301"/>
      <c r="AG51" s="301"/>
      <c r="AH51" s="301"/>
      <c r="AI51" s="301"/>
      <c r="AJ51" s="301"/>
      <c r="AK51" s="301"/>
      <c r="AL51" s="301"/>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row>
    <row r="52" spans="1:79" s="303" customFormat="1" ht="13" thickBot="1" x14ac:dyDescent="0.3">
      <c r="A52" s="301"/>
      <c r="B52" s="304"/>
      <c r="C52" s="727"/>
      <c r="D52" s="429" t="s">
        <v>12</v>
      </c>
      <c r="E52" s="430"/>
      <c r="F52" s="430">
        <v>409.99947349999997</v>
      </c>
      <c r="G52" s="430"/>
      <c r="H52" s="431">
        <f t="shared" si="3"/>
        <v>409.99947349999997</v>
      </c>
      <c r="I52" s="425"/>
      <c r="J52" s="426"/>
      <c r="K52" s="306"/>
      <c r="L52" s="306"/>
      <c r="M52" s="306"/>
      <c r="N52" s="306"/>
      <c r="O52" s="306"/>
      <c r="P52" s="306"/>
      <c r="Q52" s="307"/>
      <c r="R52" s="301"/>
      <c r="S52" s="301"/>
      <c r="T52" s="301"/>
      <c r="U52" s="301"/>
      <c r="V52" s="301"/>
      <c r="W52" s="301"/>
      <c r="X52" s="301"/>
      <c r="Y52" s="301"/>
      <c r="Z52" s="301"/>
      <c r="AA52" s="301"/>
      <c r="AB52" s="301"/>
      <c r="AC52" s="301"/>
      <c r="AD52" s="301"/>
      <c r="AE52" s="301"/>
      <c r="AF52" s="301"/>
      <c r="AG52" s="301"/>
      <c r="AH52" s="301"/>
      <c r="AI52" s="301"/>
      <c r="AJ52" s="301"/>
      <c r="AK52" s="301"/>
      <c r="AL52" s="301"/>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row>
    <row r="53" spans="1:79" s="303" customFormat="1" ht="15.75" customHeight="1" thickTop="1" x14ac:dyDescent="0.3">
      <c r="A53" s="301"/>
      <c r="B53" s="304"/>
      <c r="C53" s="729" t="s">
        <v>1421</v>
      </c>
      <c r="D53" s="730"/>
      <c r="E53" s="432">
        <f>SUM(E44:E52)</f>
        <v>16857.974808730003</v>
      </c>
      <c r="F53" s="432">
        <f>SUM(F44:F52)</f>
        <v>6332.6992403199974</v>
      </c>
      <c r="G53" s="432">
        <v>0</v>
      </c>
      <c r="H53" s="432">
        <f>SUM(H44:H52)</f>
        <v>23190.674049049998</v>
      </c>
      <c r="I53" s="306"/>
      <c r="J53" s="426"/>
      <c r="K53" s="306"/>
      <c r="L53" s="306"/>
      <c r="M53" s="306"/>
      <c r="N53" s="306"/>
      <c r="O53" s="306"/>
      <c r="P53" s="306"/>
      <c r="Q53" s="307"/>
      <c r="R53" s="418"/>
      <c r="S53" s="301"/>
      <c r="T53" s="301"/>
      <c r="U53" s="301"/>
      <c r="V53" s="301"/>
      <c r="W53" s="301"/>
      <c r="X53" s="301"/>
      <c r="Y53" s="301"/>
      <c r="Z53" s="301"/>
      <c r="AA53" s="301"/>
      <c r="AB53" s="301"/>
      <c r="AC53" s="301"/>
      <c r="AD53" s="301"/>
      <c r="AE53" s="301"/>
      <c r="AF53" s="301"/>
      <c r="AG53" s="301"/>
      <c r="AH53" s="301"/>
      <c r="AI53" s="301"/>
      <c r="AJ53" s="301"/>
      <c r="AK53" s="301"/>
      <c r="AL53" s="301"/>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row>
    <row r="54" spans="1:79" s="303" customFormat="1" x14ac:dyDescent="0.35">
      <c r="A54" s="301"/>
      <c r="B54" s="304"/>
      <c r="C54" s="297"/>
      <c r="D54" s="297"/>
      <c r="E54" s="433"/>
      <c r="F54" s="433"/>
      <c r="G54" s="297"/>
      <c r="H54" s="297"/>
      <c r="I54" s="297"/>
      <c r="J54" s="297"/>
      <c r="K54" s="297"/>
      <c r="L54" s="297"/>
      <c r="M54" s="297"/>
      <c r="N54" s="297"/>
      <c r="O54" s="306"/>
      <c r="P54" s="306"/>
      <c r="Q54" s="307"/>
      <c r="R54" s="301"/>
      <c r="S54" s="301"/>
      <c r="T54" s="301"/>
      <c r="U54" s="301"/>
      <c r="V54" s="301"/>
      <c r="W54" s="301"/>
      <c r="X54" s="301"/>
      <c r="Y54" s="301"/>
      <c r="Z54" s="301"/>
      <c r="AA54" s="301"/>
      <c r="AB54" s="301"/>
      <c r="AC54" s="301"/>
      <c r="AD54" s="301"/>
      <c r="AE54" s="301"/>
      <c r="AF54" s="301"/>
      <c r="AG54" s="301"/>
      <c r="AH54" s="301"/>
      <c r="AI54" s="301"/>
      <c r="AJ54" s="301"/>
      <c r="AK54" s="301"/>
      <c r="AL54" s="301"/>
      <c r="AM54" s="301"/>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row>
    <row r="55" spans="1:79" s="303" customFormat="1" x14ac:dyDescent="0.35">
      <c r="A55" s="301"/>
      <c r="B55" s="304"/>
      <c r="C55" s="306"/>
      <c r="D55" s="297"/>
      <c r="E55" s="297"/>
      <c r="F55" s="297"/>
      <c r="G55" s="297"/>
      <c r="H55" s="297"/>
      <c r="I55" s="297"/>
      <c r="J55" s="297"/>
      <c r="K55" s="297"/>
      <c r="L55" s="297"/>
      <c r="M55" s="297"/>
      <c r="N55" s="297"/>
      <c r="O55" s="306"/>
      <c r="P55" s="306"/>
      <c r="Q55" s="307"/>
      <c r="R55" s="301"/>
      <c r="S55" s="301"/>
      <c r="T55" s="301"/>
      <c r="U55" s="301"/>
      <c r="V55" s="301"/>
      <c r="W55" s="301"/>
      <c r="X55" s="301"/>
      <c r="Y55" s="301"/>
      <c r="Z55" s="301"/>
      <c r="AA55" s="301"/>
      <c r="AB55" s="301"/>
      <c r="AC55" s="301"/>
      <c r="AD55" s="301"/>
      <c r="AE55" s="301"/>
      <c r="AF55" s="301"/>
      <c r="AG55" s="301"/>
      <c r="AH55" s="301"/>
      <c r="AI55" s="301"/>
      <c r="AJ55" s="301"/>
      <c r="AK55" s="301"/>
      <c r="AL55" s="301"/>
      <c r="AM55" s="301"/>
      <c r="AN55" s="301"/>
      <c r="AO55" s="301"/>
      <c r="AP55" s="301"/>
      <c r="AQ55" s="301"/>
      <c r="AR55" s="301"/>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row>
    <row r="56" spans="1:79" s="303" customFormat="1" x14ac:dyDescent="0.35">
      <c r="A56" s="301"/>
      <c r="B56" s="304" t="s">
        <v>1677</v>
      </c>
      <c r="C56" s="335" t="s">
        <v>1678</v>
      </c>
      <c r="D56" s="297"/>
      <c r="E56" s="297"/>
      <c r="F56" s="297"/>
      <c r="G56" s="297"/>
      <c r="H56" s="297"/>
      <c r="I56" s="297"/>
      <c r="J56" s="297"/>
      <c r="K56" s="297"/>
      <c r="L56" s="297"/>
      <c r="M56" s="297"/>
      <c r="N56" s="297"/>
      <c r="O56" s="306"/>
      <c r="P56" s="306"/>
      <c r="Q56" s="307"/>
      <c r="R56" s="301"/>
      <c r="S56" s="301"/>
      <c r="T56" s="301"/>
      <c r="U56" s="301"/>
      <c r="V56" s="301"/>
      <c r="W56" s="301"/>
      <c r="X56" s="301"/>
      <c r="Y56" s="301"/>
      <c r="Z56" s="301"/>
      <c r="AA56" s="301"/>
      <c r="AB56" s="301"/>
      <c r="AC56" s="301"/>
      <c r="AD56" s="301"/>
      <c r="AE56" s="301"/>
      <c r="AF56" s="301"/>
      <c r="AG56" s="301"/>
      <c r="AH56" s="301"/>
      <c r="AI56" s="301"/>
      <c r="AJ56" s="301"/>
      <c r="AK56" s="301"/>
      <c r="AL56" s="301"/>
      <c r="AM56" s="301"/>
      <c r="AN56" s="301"/>
      <c r="AO56" s="301"/>
      <c r="AP56" s="301"/>
      <c r="AQ56" s="301"/>
      <c r="AR56" s="301"/>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row>
    <row r="57" spans="1:79" s="303" customFormat="1" ht="65" x14ac:dyDescent="0.35">
      <c r="A57" s="301"/>
      <c r="B57" s="304"/>
      <c r="C57" s="297"/>
      <c r="D57" s="306"/>
      <c r="E57" s="220" t="s">
        <v>1661</v>
      </c>
      <c r="F57" s="220" t="s">
        <v>1679</v>
      </c>
      <c r="G57" s="297"/>
      <c r="H57" s="297"/>
      <c r="I57" s="297"/>
      <c r="J57" s="297"/>
      <c r="K57" s="297"/>
      <c r="L57" s="297"/>
      <c r="M57" s="297"/>
      <c r="N57" s="297"/>
      <c r="O57" s="306"/>
      <c r="P57" s="306"/>
      <c r="Q57" s="307"/>
      <c r="R57" s="301"/>
      <c r="S57" s="301"/>
      <c r="T57" s="301"/>
      <c r="U57" s="301"/>
      <c r="V57" s="301"/>
      <c r="W57" s="301"/>
      <c r="X57" s="301"/>
      <c r="Y57" s="301"/>
      <c r="Z57" s="301"/>
      <c r="AA57" s="301"/>
      <c r="AB57" s="301"/>
      <c r="AC57" s="301"/>
      <c r="AD57" s="301"/>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row>
    <row r="58" spans="1:79" s="402" customFormat="1" x14ac:dyDescent="0.35">
      <c r="A58" s="398"/>
      <c r="B58" s="399"/>
      <c r="C58" s="723" t="s">
        <v>1346</v>
      </c>
      <c r="D58" s="724" t="s">
        <v>1346</v>
      </c>
      <c r="E58" s="545">
        <v>1715.4298464500021</v>
      </c>
      <c r="F58" s="434">
        <f>E58/$E$73</f>
        <v>0.10629004756522449</v>
      </c>
      <c r="G58" s="435"/>
      <c r="H58" s="436"/>
      <c r="I58" s="435"/>
      <c r="J58" s="435"/>
      <c r="K58" s="435"/>
      <c r="L58" s="435"/>
      <c r="M58" s="435"/>
      <c r="N58" s="435"/>
      <c r="O58" s="436"/>
      <c r="P58" s="436"/>
      <c r="Q58" s="401"/>
      <c r="R58" s="398"/>
      <c r="S58" s="398"/>
      <c r="T58" s="398"/>
      <c r="U58" s="398"/>
      <c r="V58" s="398"/>
      <c r="W58" s="398"/>
      <c r="X58" s="398"/>
      <c r="Y58" s="398"/>
      <c r="Z58" s="398"/>
      <c r="AA58" s="398"/>
      <c r="AB58" s="398"/>
      <c r="AC58" s="398"/>
      <c r="AD58" s="398"/>
      <c r="AE58" s="398"/>
      <c r="AF58" s="398"/>
      <c r="AG58" s="398"/>
      <c r="AH58" s="398"/>
      <c r="AI58" s="398"/>
      <c r="AJ58" s="398"/>
      <c r="AK58" s="398"/>
      <c r="AL58" s="398"/>
      <c r="AM58" s="398"/>
      <c r="AN58" s="398"/>
      <c r="AO58" s="398"/>
      <c r="AP58" s="398"/>
      <c r="AQ58" s="398"/>
      <c r="AR58" s="398"/>
      <c r="AS58" s="398"/>
      <c r="AT58" s="398"/>
      <c r="AU58" s="398"/>
      <c r="AV58" s="398"/>
      <c r="AW58" s="398"/>
      <c r="AX58" s="398"/>
      <c r="AY58" s="398"/>
      <c r="AZ58" s="398"/>
      <c r="BA58" s="398"/>
      <c r="BB58" s="398"/>
      <c r="BC58" s="398"/>
      <c r="BD58" s="398"/>
      <c r="BE58" s="398"/>
      <c r="BF58" s="398"/>
      <c r="BG58" s="398"/>
      <c r="BH58" s="398"/>
      <c r="BI58" s="398"/>
      <c r="BJ58" s="398"/>
      <c r="BK58" s="398"/>
      <c r="BL58" s="398"/>
      <c r="BM58" s="398"/>
      <c r="BN58" s="398"/>
      <c r="BO58" s="398"/>
      <c r="BP58" s="398"/>
      <c r="BQ58" s="398"/>
      <c r="BR58" s="398"/>
      <c r="BS58" s="398"/>
      <c r="BT58" s="398"/>
      <c r="BU58" s="398"/>
      <c r="BV58" s="398"/>
      <c r="BW58" s="398"/>
      <c r="BX58" s="398"/>
      <c r="BY58" s="398"/>
      <c r="BZ58" s="398"/>
      <c r="CA58" s="398"/>
    </row>
    <row r="59" spans="1:79" s="402" customFormat="1" x14ac:dyDescent="0.35">
      <c r="A59" s="398"/>
      <c r="B59" s="399"/>
      <c r="C59" s="556" t="s">
        <v>1347</v>
      </c>
      <c r="D59" s="557"/>
      <c r="E59" s="546">
        <v>696.73385142000006</v>
      </c>
      <c r="F59" s="434">
        <f t="shared" ref="F59:F72" si="4">E59/$E$73</f>
        <v>4.3170447547586317E-2</v>
      </c>
      <c r="G59" s="435"/>
      <c r="H59" s="436"/>
      <c r="I59" s="435"/>
      <c r="J59" s="435"/>
      <c r="K59" s="435"/>
      <c r="L59" s="435"/>
      <c r="M59" s="435"/>
      <c r="N59" s="435"/>
      <c r="O59" s="436"/>
      <c r="P59" s="436"/>
      <c r="Q59" s="401"/>
      <c r="R59" s="398"/>
      <c r="S59" s="398"/>
      <c r="T59" s="398"/>
      <c r="U59" s="398"/>
      <c r="V59" s="398"/>
      <c r="W59" s="398"/>
      <c r="X59" s="398"/>
      <c r="Y59" s="398"/>
      <c r="Z59" s="398"/>
      <c r="AA59" s="398"/>
      <c r="AB59" s="398"/>
      <c r="AC59" s="398"/>
      <c r="AD59" s="398"/>
      <c r="AE59" s="398"/>
      <c r="AF59" s="398"/>
      <c r="AG59" s="398"/>
      <c r="AH59" s="398"/>
      <c r="AI59" s="398"/>
      <c r="AJ59" s="398"/>
      <c r="AK59" s="398"/>
      <c r="AL59" s="398"/>
      <c r="AM59" s="398"/>
      <c r="AN59" s="398"/>
      <c r="AO59" s="398"/>
      <c r="AP59" s="398"/>
      <c r="AQ59" s="398"/>
      <c r="AR59" s="398"/>
      <c r="AS59" s="398"/>
      <c r="AT59" s="398"/>
      <c r="AU59" s="398"/>
      <c r="AV59" s="398"/>
      <c r="AW59" s="398"/>
      <c r="AX59" s="398"/>
      <c r="AY59" s="398"/>
      <c r="AZ59" s="398"/>
      <c r="BA59" s="398"/>
      <c r="BB59" s="398"/>
      <c r="BC59" s="398"/>
      <c r="BD59" s="398"/>
      <c r="BE59" s="398"/>
      <c r="BF59" s="398"/>
      <c r="BG59" s="398"/>
      <c r="BH59" s="398"/>
      <c r="BI59" s="398"/>
      <c r="BJ59" s="398"/>
      <c r="BK59" s="398"/>
      <c r="BL59" s="398"/>
      <c r="BM59" s="398"/>
      <c r="BN59" s="398"/>
      <c r="BO59" s="398"/>
      <c r="BP59" s="398"/>
      <c r="BQ59" s="398"/>
      <c r="BR59" s="398"/>
      <c r="BS59" s="398"/>
      <c r="BT59" s="398"/>
      <c r="BU59" s="398"/>
      <c r="BV59" s="398"/>
      <c r="BW59" s="398"/>
      <c r="BX59" s="398"/>
      <c r="BY59" s="398"/>
      <c r="BZ59" s="398"/>
      <c r="CA59" s="398"/>
    </row>
    <row r="60" spans="1:79" s="402" customFormat="1" x14ac:dyDescent="0.35">
      <c r="A60" s="398"/>
      <c r="B60" s="399"/>
      <c r="C60" s="723" t="s">
        <v>1348</v>
      </c>
      <c r="D60" s="724" t="s">
        <v>1348</v>
      </c>
      <c r="E60" s="546">
        <v>442.35105613999991</v>
      </c>
      <c r="F60" s="434">
        <f t="shared" si="4"/>
        <v>2.7408590852577457E-2</v>
      </c>
      <c r="G60" s="435"/>
      <c r="H60" s="435"/>
      <c r="I60" s="435"/>
      <c r="J60" s="435"/>
      <c r="K60" s="435"/>
      <c r="L60" s="435"/>
      <c r="M60" s="435"/>
      <c r="N60" s="435"/>
      <c r="O60" s="436"/>
      <c r="P60" s="436"/>
      <c r="Q60" s="401"/>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8"/>
      <c r="AY60" s="398"/>
      <c r="AZ60" s="398"/>
      <c r="BA60" s="398"/>
      <c r="BB60" s="398"/>
      <c r="BC60" s="398"/>
      <c r="BD60" s="398"/>
      <c r="BE60" s="398"/>
      <c r="BF60" s="398"/>
      <c r="BG60" s="398"/>
      <c r="BH60" s="398"/>
      <c r="BI60" s="398"/>
      <c r="BJ60" s="398"/>
      <c r="BK60" s="398"/>
      <c r="BL60" s="398"/>
      <c r="BM60" s="398"/>
      <c r="BN60" s="398"/>
      <c r="BO60" s="398"/>
      <c r="BP60" s="398"/>
      <c r="BQ60" s="398"/>
      <c r="BR60" s="398"/>
      <c r="BS60" s="398"/>
      <c r="BT60" s="398"/>
      <c r="BU60" s="398"/>
      <c r="BV60" s="398"/>
      <c r="BW60" s="398"/>
      <c r="BX60" s="398"/>
      <c r="BY60" s="398"/>
      <c r="BZ60" s="398"/>
      <c r="CA60" s="398"/>
    </row>
    <row r="61" spans="1:79" s="402" customFormat="1" x14ac:dyDescent="0.35">
      <c r="A61" s="398"/>
      <c r="B61" s="399"/>
      <c r="C61" s="723" t="s">
        <v>1349</v>
      </c>
      <c r="D61" s="724" t="s">
        <v>1349</v>
      </c>
      <c r="E61" s="546">
        <v>616.24391166000009</v>
      </c>
      <c r="F61" s="434">
        <f t="shared" si="4"/>
        <v>3.8183196367762677E-2</v>
      </c>
      <c r="G61" s="435"/>
      <c r="H61" s="435"/>
      <c r="I61" s="435"/>
      <c r="J61" s="435"/>
      <c r="K61" s="435"/>
      <c r="L61" s="435"/>
      <c r="M61" s="435"/>
      <c r="N61" s="435"/>
      <c r="O61" s="436"/>
      <c r="P61" s="436"/>
      <c r="Q61" s="401"/>
      <c r="R61" s="398"/>
      <c r="S61" s="398"/>
      <c r="T61" s="398"/>
      <c r="U61" s="398"/>
      <c r="V61" s="398"/>
      <c r="W61" s="398"/>
      <c r="X61" s="398"/>
      <c r="Y61" s="398"/>
      <c r="Z61" s="398"/>
      <c r="AA61" s="398"/>
      <c r="AB61" s="398"/>
      <c r="AC61" s="398"/>
      <c r="AD61" s="398"/>
      <c r="AE61" s="398"/>
      <c r="AF61" s="398"/>
      <c r="AG61" s="398"/>
      <c r="AH61" s="398"/>
      <c r="AI61" s="398"/>
      <c r="AJ61" s="398"/>
      <c r="AK61" s="398"/>
      <c r="AL61" s="398"/>
      <c r="AM61" s="398"/>
      <c r="AN61" s="398"/>
      <c r="AO61" s="398"/>
      <c r="AP61" s="398"/>
      <c r="AQ61" s="398"/>
      <c r="AR61" s="398"/>
      <c r="AS61" s="398"/>
      <c r="AT61" s="398"/>
      <c r="AU61" s="398"/>
      <c r="AV61" s="398"/>
      <c r="AW61" s="398"/>
      <c r="AX61" s="398"/>
      <c r="AY61" s="398"/>
      <c r="AZ61" s="398"/>
      <c r="BA61" s="398"/>
      <c r="BB61" s="398"/>
      <c r="BC61" s="398"/>
      <c r="BD61" s="398"/>
      <c r="BE61" s="398"/>
      <c r="BF61" s="398"/>
      <c r="BG61" s="398"/>
      <c r="BH61" s="398"/>
      <c r="BI61" s="398"/>
      <c r="BJ61" s="398"/>
      <c r="BK61" s="398"/>
      <c r="BL61" s="398"/>
      <c r="BM61" s="398"/>
      <c r="BN61" s="398"/>
      <c r="BO61" s="398"/>
      <c r="BP61" s="398"/>
      <c r="BQ61" s="398"/>
      <c r="BR61" s="398"/>
      <c r="BS61" s="398"/>
      <c r="BT61" s="398"/>
      <c r="BU61" s="398"/>
      <c r="BV61" s="398"/>
      <c r="BW61" s="398"/>
      <c r="BX61" s="398"/>
      <c r="BY61" s="398"/>
      <c r="BZ61" s="398"/>
      <c r="CA61" s="398"/>
    </row>
    <row r="62" spans="1:79" s="402" customFormat="1" x14ac:dyDescent="0.35">
      <c r="A62" s="398"/>
      <c r="B62" s="399"/>
      <c r="C62" s="723" t="s">
        <v>1350</v>
      </c>
      <c r="D62" s="724" t="s">
        <v>1350</v>
      </c>
      <c r="E62" s="546">
        <v>35.147939030000003</v>
      </c>
      <c r="F62" s="434">
        <f t="shared" si="4"/>
        <v>2.177807573448441E-3</v>
      </c>
      <c r="G62" s="437"/>
      <c r="H62" s="437"/>
      <c r="I62" s="437"/>
      <c r="J62" s="435"/>
      <c r="K62" s="435"/>
      <c r="L62" s="437"/>
      <c r="M62" s="437"/>
      <c r="N62" s="437"/>
      <c r="O62" s="436"/>
      <c r="P62" s="436"/>
      <c r="Q62" s="401"/>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8"/>
      <c r="BG62" s="398"/>
      <c r="BH62" s="398"/>
      <c r="BI62" s="398"/>
      <c r="BJ62" s="398"/>
      <c r="BK62" s="398"/>
      <c r="BL62" s="398"/>
      <c r="BM62" s="398"/>
      <c r="BN62" s="398"/>
      <c r="BO62" s="398"/>
      <c r="BP62" s="398"/>
      <c r="BQ62" s="398"/>
      <c r="BR62" s="398"/>
      <c r="BS62" s="398"/>
      <c r="BT62" s="398"/>
      <c r="BU62" s="398"/>
      <c r="BV62" s="398"/>
      <c r="BW62" s="398"/>
      <c r="BX62" s="398"/>
      <c r="BY62" s="398"/>
      <c r="BZ62" s="398"/>
      <c r="CA62" s="398"/>
    </row>
    <row r="63" spans="1:79" s="402" customFormat="1" x14ac:dyDescent="0.35">
      <c r="A63" s="398"/>
      <c r="B63" s="399"/>
      <c r="C63" s="723" t="s">
        <v>1351</v>
      </c>
      <c r="D63" s="724" t="s">
        <v>1351</v>
      </c>
      <c r="E63" s="546">
        <v>1309.2616924500005</v>
      </c>
      <c r="F63" s="434">
        <f t="shared" si="4"/>
        <v>8.11233918156576E-2</v>
      </c>
      <c r="G63" s="435"/>
      <c r="H63" s="435"/>
      <c r="I63" s="435"/>
      <c r="J63" s="435"/>
      <c r="K63" s="435"/>
      <c r="L63" s="435"/>
      <c r="M63" s="435"/>
      <c r="N63" s="435"/>
      <c r="O63" s="436"/>
      <c r="P63" s="436"/>
      <c r="Q63" s="401"/>
      <c r="R63" s="398"/>
      <c r="S63" s="398"/>
      <c r="T63" s="398"/>
      <c r="U63" s="398"/>
      <c r="V63" s="398"/>
      <c r="W63" s="398"/>
      <c r="X63" s="398"/>
      <c r="Y63" s="398"/>
      <c r="Z63" s="398"/>
      <c r="AA63" s="398"/>
      <c r="AB63" s="398"/>
      <c r="AC63" s="398"/>
      <c r="AD63" s="398"/>
      <c r="AE63" s="398"/>
      <c r="AF63" s="398"/>
      <c r="AG63" s="398"/>
      <c r="AH63" s="398"/>
      <c r="AI63" s="398"/>
      <c r="AJ63" s="398"/>
      <c r="AK63" s="398"/>
      <c r="AL63" s="398"/>
      <c r="AM63" s="398"/>
      <c r="AN63" s="398"/>
      <c r="AO63" s="398"/>
      <c r="AP63" s="398"/>
      <c r="AQ63" s="398"/>
      <c r="AR63" s="398"/>
      <c r="AS63" s="398"/>
      <c r="AT63" s="398"/>
      <c r="AU63" s="398"/>
      <c r="AV63" s="398"/>
      <c r="AW63" s="398"/>
      <c r="AX63" s="398"/>
      <c r="AY63" s="398"/>
      <c r="AZ63" s="398"/>
      <c r="BA63" s="398"/>
      <c r="BB63" s="398"/>
      <c r="BC63" s="398"/>
      <c r="BD63" s="398"/>
      <c r="BE63" s="398"/>
      <c r="BF63" s="398"/>
      <c r="BG63" s="398"/>
      <c r="BH63" s="398"/>
      <c r="BI63" s="398"/>
      <c r="BJ63" s="398"/>
      <c r="BK63" s="398"/>
      <c r="BL63" s="398"/>
      <c r="BM63" s="398"/>
      <c r="BN63" s="398"/>
      <c r="BO63" s="398"/>
      <c r="BP63" s="398"/>
      <c r="BQ63" s="398"/>
      <c r="BR63" s="398"/>
      <c r="BS63" s="398"/>
      <c r="BT63" s="398"/>
      <c r="BU63" s="398"/>
      <c r="BV63" s="398"/>
      <c r="BW63" s="398"/>
      <c r="BX63" s="398"/>
      <c r="BY63" s="398"/>
      <c r="BZ63" s="398"/>
      <c r="CA63" s="398"/>
    </row>
    <row r="64" spans="1:79" s="402" customFormat="1" x14ac:dyDescent="0.35">
      <c r="A64" s="398"/>
      <c r="B64" s="399"/>
      <c r="C64" s="723" t="s">
        <v>1352</v>
      </c>
      <c r="D64" s="724" t="s">
        <v>1352</v>
      </c>
      <c r="E64" s="546">
        <v>1567.61389738</v>
      </c>
      <c r="F64" s="434">
        <f t="shared" si="4"/>
        <v>9.7131197793510884E-2</v>
      </c>
      <c r="G64" s="435"/>
      <c r="H64" s="435"/>
      <c r="I64" s="435"/>
      <c r="J64" s="435"/>
      <c r="K64" s="435"/>
      <c r="L64" s="435"/>
      <c r="M64" s="435"/>
      <c r="N64" s="435"/>
      <c r="O64" s="436"/>
      <c r="P64" s="436"/>
      <c r="Q64" s="401"/>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8"/>
      <c r="BK64" s="398"/>
      <c r="BL64" s="398"/>
      <c r="BM64" s="398"/>
      <c r="BN64" s="398"/>
      <c r="BO64" s="398"/>
      <c r="BP64" s="398"/>
      <c r="BQ64" s="398"/>
      <c r="BR64" s="398"/>
      <c r="BS64" s="398"/>
      <c r="BT64" s="398"/>
      <c r="BU64" s="398"/>
      <c r="BV64" s="398"/>
      <c r="BW64" s="398"/>
      <c r="BX64" s="398"/>
      <c r="BY64" s="398"/>
      <c r="BZ64" s="398"/>
      <c r="CA64" s="398"/>
    </row>
    <row r="65" spans="1:79" s="402" customFormat="1" x14ac:dyDescent="0.35">
      <c r="A65" s="398"/>
      <c r="B65" s="399"/>
      <c r="C65" s="723" t="s">
        <v>1353</v>
      </c>
      <c r="D65" s="724" t="s">
        <v>1353</v>
      </c>
      <c r="E65" s="546">
        <v>2579.1244620799998</v>
      </c>
      <c r="F65" s="434">
        <f t="shared" si="4"/>
        <v>0.15980558011067994</v>
      </c>
      <c r="G65" s="435"/>
      <c r="H65" s="435"/>
      <c r="I65" s="435"/>
      <c r="J65" s="435"/>
      <c r="K65" s="435"/>
      <c r="L65" s="435"/>
      <c r="M65" s="435"/>
      <c r="N65" s="435"/>
      <c r="O65" s="436"/>
      <c r="P65" s="436"/>
      <c r="Q65" s="401"/>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398"/>
      <c r="BD65" s="398"/>
      <c r="BE65" s="398"/>
      <c r="BF65" s="398"/>
      <c r="BG65" s="398"/>
      <c r="BH65" s="398"/>
      <c r="BI65" s="398"/>
      <c r="BJ65" s="398"/>
      <c r="BK65" s="398"/>
      <c r="BL65" s="398"/>
      <c r="BM65" s="398"/>
      <c r="BN65" s="398"/>
      <c r="BO65" s="398"/>
      <c r="BP65" s="398"/>
      <c r="BQ65" s="398"/>
      <c r="BR65" s="398"/>
      <c r="BS65" s="398"/>
      <c r="BT65" s="398"/>
      <c r="BU65" s="398"/>
      <c r="BV65" s="398"/>
      <c r="BW65" s="398"/>
      <c r="BX65" s="398"/>
      <c r="BY65" s="398"/>
      <c r="BZ65" s="398"/>
      <c r="CA65" s="398"/>
    </row>
    <row r="66" spans="1:79" s="402" customFormat="1" x14ac:dyDescent="0.35">
      <c r="A66" s="398"/>
      <c r="B66" s="399"/>
      <c r="C66" s="723" t="s">
        <v>1354</v>
      </c>
      <c r="D66" s="724" t="s">
        <v>1354</v>
      </c>
      <c r="E66" s="546">
        <v>659.40300440000021</v>
      </c>
      <c r="F66" s="434">
        <f t="shared" si="4"/>
        <v>4.0857384431879619E-2</v>
      </c>
      <c r="G66" s="435"/>
      <c r="H66" s="435"/>
      <c r="I66" s="435"/>
      <c r="J66" s="435"/>
      <c r="K66" s="435"/>
      <c r="L66" s="435"/>
      <c r="M66" s="435"/>
      <c r="N66" s="435"/>
      <c r="O66" s="436"/>
      <c r="P66" s="436"/>
      <c r="Q66" s="401"/>
      <c r="R66" s="398"/>
      <c r="S66" s="398"/>
      <c r="T66" s="398"/>
      <c r="U66" s="398"/>
      <c r="V66" s="398"/>
      <c r="W66" s="398"/>
      <c r="X66" s="398"/>
      <c r="Y66" s="398"/>
      <c r="Z66" s="398"/>
      <c r="AA66" s="398"/>
      <c r="AB66" s="398"/>
      <c r="AC66" s="398"/>
      <c r="AD66" s="398"/>
      <c r="AE66" s="398"/>
      <c r="AF66" s="398"/>
      <c r="AG66" s="398"/>
      <c r="AH66" s="398"/>
      <c r="AI66" s="398"/>
      <c r="AJ66" s="398"/>
      <c r="AK66" s="398"/>
      <c r="AL66" s="398"/>
      <c r="AM66" s="398"/>
      <c r="AN66" s="398"/>
      <c r="AO66" s="398"/>
      <c r="AP66" s="398"/>
      <c r="AQ66" s="398"/>
      <c r="AR66" s="398"/>
      <c r="AS66" s="398"/>
      <c r="AT66" s="398"/>
      <c r="AU66" s="398"/>
      <c r="AV66" s="398"/>
      <c r="AW66" s="398"/>
      <c r="AX66" s="398"/>
      <c r="AY66" s="398"/>
      <c r="AZ66" s="398"/>
      <c r="BA66" s="398"/>
      <c r="BB66" s="398"/>
      <c r="BC66" s="398"/>
      <c r="BD66" s="398"/>
      <c r="BE66" s="398"/>
      <c r="BF66" s="398"/>
      <c r="BG66" s="398"/>
      <c r="BH66" s="398"/>
      <c r="BI66" s="398"/>
      <c r="BJ66" s="398"/>
      <c r="BK66" s="398"/>
      <c r="BL66" s="398"/>
      <c r="BM66" s="398"/>
      <c r="BN66" s="398"/>
      <c r="BO66" s="398"/>
      <c r="BP66" s="398"/>
      <c r="BQ66" s="398"/>
      <c r="BR66" s="398"/>
      <c r="BS66" s="398"/>
      <c r="BT66" s="398"/>
      <c r="BU66" s="398"/>
      <c r="BV66" s="398"/>
      <c r="BW66" s="398"/>
      <c r="BX66" s="398"/>
      <c r="BY66" s="398"/>
      <c r="BZ66" s="398"/>
      <c r="CA66" s="398"/>
    </row>
    <row r="67" spans="1:79" s="402" customFormat="1" x14ac:dyDescent="0.35">
      <c r="A67" s="398"/>
      <c r="B67" s="399"/>
      <c r="C67" s="723" t="s">
        <v>1355</v>
      </c>
      <c r="D67" s="724" t="s">
        <v>1355</v>
      </c>
      <c r="E67" s="546">
        <v>1117.3097901300007</v>
      </c>
      <c r="F67" s="434">
        <f t="shared" si="4"/>
        <v>6.9229826555585766E-2</v>
      </c>
      <c r="G67" s="435"/>
      <c r="H67" s="435"/>
      <c r="I67" s="435"/>
      <c r="J67" s="435"/>
      <c r="K67" s="435"/>
      <c r="L67" s="435"/>
      <c r="M67" s="435"/>
      <c r="N67" s="435"/>
      <c r="O67" s="436"/>
      <c r="P67" s="436"/>
      <c r="Q67" s="401"/>
      <c r="R67" s="398"/>
      <c r="S67" s="398"/>
      <c r="T67" s="398"/>
      <c r="U67" s="398"/>
      <c r="V67" s="398"/>
      <c r="W67" s="398"/>
      <c r="X67" s="398"/>
      <c r="Y67" s="398"/>
      <c r="Z67" s="398"/>
      <c r="AA67" s="398"/>
      <c r="AB67" s="398"/>
      <c r="AC67" s="398"/>
      <c r="AD67" s="398"/>
      <c r="AE67" s="398"/>
      <c r="AF67" s="398"/>
      <c r="AG67" s="398"/>
      <c r="AH67" s="398"/>
      <c r="AI67" s="398"/>
      <c r="AJ67" s="398"/>
      <c r="AK67" s="398"/>
      <c r="AL67" s="398"/>
      <c r="AM67" s="398"/>
      <c r="AN67" s="398"/>
      <c r="AO67" s="398"/>
      <c r="AP67" s="398"/>
      <c r="AQ67" s="398"/>
      <c r="AR67" s="398"/>
      <c r="AS67" s="398"/>
      <c r="AT67" s="398"/>
      <c r="AU67" s="398"/>
      <c r="AV67" s="398"/>
      <c r="AW67" s="398"/>
      <c r="AX67" s="398"/>
      <c r="AY67" s="398"/>
      <c r="AZ67" s="398"/>
      <c r="BA67" s="398"/>
      <c r="BB67" s="398"/>
      <c r="BC67" s="398"/>
      <c r="BD67" s="398"/>
      <c r="BE67" s="398"/>
      <c r="BF67" s="398"/>
      <c r="BG67" s="398"/>
      <c r="BH67" s="398"/>
      <c r="BI67" s="398"/>
      <c r="BJ67" s="398"/>
      <c r="BK67" s="398"/>
      <c r="BL67" s="398"/>
      <c r="BM67" s="398"/>
      <c r="BN67" s="398"/>
      <c r="BO67" s="398"/>
      <c r="BP67" s="398"/>
      <c r="BQ67" s="398"/>
      <c r="BR67" s="398"/>
      <c r="BS67" s="398"/>
      <c r="BT67" s="398"/>
      <c r="BU67" s="398"/>
      <c r="BV67" s="398"/>
      <c r="BW67" s="398"/>
      <c r="BX67" s="398"/>
      <c r="BY67" s="398"/>
      <c r="BZ67" s="398"/>
      <c r="CA67" s="398"/>
    </row>
    <row r="68" spans="1:79" s="402" customFormat="1" x14ac:dyDescent="0.35">
      <c r="A68" s="398"/>
      <c r="B68" s="399"/>
      <c r="C68" s="723" t="s">
        <v>1356</v>
      </c>
      <c r="D68" s="724" t="s">
        <v>1356</v>
      </c>
      <c r="E68" s="546">
        <v>1606.3200239999996</v>
      </c>
      <c r="F68" s="434">
        <f t="shared" si="4"/>
        <v>9.9529474848104066E-2</v>
      </c>
      <c r="G68" s="435"/>
      <c r="H68" s="435"/>
      <c r="I68" s="435"/>
      <c r="J68" s="435"/>
      <c r="K68" s="435"/>
      <c r="L68" s="435"/>
      <c r="M68" s="435"/>
      <c r="N68" s="435"/>
      <c r="O68" s="436"/>
      <c r="P68" s="436"/>
      <c r="Q68" s="401"/>
      <c r="R68" s="398"/>
      <c r="S68" s="398"/>
      <c r="T68" s="398"/>
      <c r="U68" s="398"/>
      <c r="V68" s="398"/>
      <c r="W68" s="398"/>
      <c r="X68" s="398"/>
      <c r="Y68" s="398"/>
      <c r="Z68" s="398"/>
      <c r="AA68" s="398"/>
      <c r="AB68" s="398"/>
      <c r="AC68" s="398"/>
      <c r="AD68" s="398"/>
      <c r="AE68" s="398"/>
      <c r="AF68" s="398"/>
      <c r="AG68" s="398"/>
      <c r="AH68" s="398"/>
      <c r="AI68" s="398"/>
      <c r="AJ68" s="398"/>
      <c r="AK68" s="398"/>
      <c r="AL68" s="398"/>
      <c r="AM68" s="398"/>
      <c r="AN68" s="398"/>
      <c r="AO68" s="398"/>
      <c r="AP68" s="398"/>
      <c r="AQ68" s="398"/>
      <c r="AR68" s="398"/>
      <c r="AS68" s="398"/>
      <c r="AT68" s="398"/>
      <c r="AU68" s="398"/>
      <c r="AV68" s="398"/>
      <c r="AW68" s="398"/>
      <c r="AX68" s="398"/>
      <c r="AY68" s="398"/>
      <c r="AZ68" s="398"/>
      <c r="BA68" s="398"/>
      <c r="BB68" s="398"/>
      <c r="BC68" s="398"/>
      <c r="BD68" s="398"/>
      <c r="BE68" s="398"/>
      <c r="BF68" s="398"/>
      <c r="BG68" s="398"/>
      <c r="BH68" s="398"/>
      <c r="BI68" s="398"/>
      <c r="BJ68" s="398"/>
      <c r="BK68" s="398"/>
      <c r="BL68" s="398"/>
      <c r="BM68" s="398"/>
      <c r="BN68" s="398"/>
      <c r="BO68" s="398"/>
      <c r="BP68" s="398"/>
      <c r="BQ68" s="398"/>
      <c r="BR68" s="398"/>
      <c r="BS68" s="398"/>
      <c r="BT68" s="398"/>
      <c r="BU68" s="398"/>
      <c r="BV68" s="398"/>
      <c r="BW68" s="398"/>
      <c r="BX68" s="398"/>
      <c r="BY68" s="398"/>
      <c r="BZ68" s="398"/>
      <c r="CA68" s="398"/>
    </row>
    <row r="69" spans="1:79" s="402" customFormat="1" x14ac:dyDescent="0.35">
      <c r="A69" s="398"/>
      <c r="B69" s="399"/>
      <c r="C69" s="733" t="s">
        <v>1357</v>
      </c>
      <c r="D69" s="724" t="s">
        <v>1357</v>
      </c>
      <c r="E69" s="546">
        <v>670.98739061000003</v>
      </c>
      <c r="F69" s="434">
        <f t="shared" si="4"/>
        <v>4.1575166603982396E-2</v>
      </c>
      <c r="G69" s="435"/>
      <c r="H69" s="435"/>
      <c r="I69" s="435"/>
      <c r="J69" s="435"/>
      <c r="K69" s="435"/>
      <c r="L69" s="435"/>
      <c r="M69" s="435"/>
      <c r="N69" s="435"/>
      <c r="O69" s="436"/>
      <c r="P69" s="436"/>
      <c r="Q69" s="401"/>
      <c r="R69" s="398"/>
      <c r="S69" s="398"/>
      <c r="T69" s="398"/>
      <c r="U69" s="398"/>
      <c r="V69" s="398"/>
      <c r="W69" s="398"/>
      <c r="X69" s="398"/>
      <c r="Y69" s="398"/>
      <c r="Z69" s="398"/>
      <c r="AA69" s="398"/>
      <c r="AB69" s="398"/>
      <c r="AC69" s="398"/>
      <c r="AD69" s="398"/>
      <c r="AE69" s="398"/>
      <c r="AF69" s="398"/>
      <c r="AG69" s="398"/>
      <c r="AH69" s="398"/>
      <c r="AI69" s="398"/>
      <c r="AJ69" s="398"/>
      <c r="AK69" s="398"/>
      <c r="AL69" s="398"/>
      <c r="AM69" s="398"/>
      <c r="AN69" s="398"/>
      <c r="AO69" s="398"/>
      <c r="AP69" s="398"/>
      <c r="AQ69" s="398"/>
      <c r="AR69" s="398"/>
      <c r="AS69" s="398"/>
      <c r="AT69" s="398"/>
      <c r="AU69" s="398"/>
      <c r="AV69" s="398"/>
      <c r="AW69" s="398"/>
      <c r="AX69" s="398"/>
      <c r="AY69" s="398"/>
      <c r="AZ69" s="398"/>
      <c r="BA69" s="398"/>
      <c r="BB69" s="398"/>
      <c r="BC69" s="398"/>
      <c r="BD69" s="398"/>
      <c r="BE69" s="398"/>
      <c r="BF69" s="398"/>
      <c r="BG69" s="398"/>
      <c r="BH69" s="398"/>
      <c r="BI69" s="398"/>
      <c r="BJ69" s="398"/>
      <c r="BK69" s="398"/>
      <c r="BL69" s="398"/>
      <c r="BM69" s="398"/>
      <c r="BN69" s="398"/>
      <c r="BO69" s="398"/>
      <c r="BP69" s="398"/>
      <c r="BQ69" s="398"/>
      <c r="BR69" s="398"/>
      <c r="BS69" s="398"/>
      <c r="BT69" s="398"/>
      <c r="BU69" s="398"/>
      <c r="BV69" s="398"/>
      <c r="BW69" s="398"/>
      <c r="BX69" s="398"/>
      <c r="BY69" s="398"/>
      <c r="BZ69" s="398"/>
      <c r="CA69" s="398"/>
    </row>
    <row r="70" spans="1:79" s="402" customFormat="1" x14ac:dyDescent="0.35">
      <c r="A70" s="398"/>
      <c r="B70" s="399"/>
      <c r="C70" s="723" t="s">
        <v>1358</v>
      </c>
      <c r="D70" s="724" t="s">
        <v>1358</v>
      </c>
      <c r="E70" s="546">
        <v>1591.9640119600012</v>
      </c>
      <c r="F70" s="434">
        <f t="shared" si="4"/>
        <v>9.8639959485096865E-2</v>
      </c>
      <c r="G70" s="435"/>
      <c r="H70" s="435"/>
      <c r="I70" s="435"/>
      <c r="J70" s="435"/>
      <c r="K70" s="435"/>
      <c r="L70" s="435"/>
      <c r="M70" s="435"/>
      <c r="N70" s="435"/>
      <c r="O70" s="436"/>
      <c r="P70" s="436"/>
      <c r="Q70" s="401"/>
      <c r="R70" s="398"/>
      <c r="S70" s="398"/>
      <c r="T70" s="398"/>
      <c r="U70" s="398"/>
      <c r="V70" s="398"/>
      <c r="W70" s="398"/>
      <c r="X70" s="398"/>
      <c r="Y70" s="398"/>
      <c r="Z70" s="398"/>
      <c r="AA70" s="398"/>
      <c r="AB70" s="398"/>
      <c r="AC70" s="398"/>
      <c r="AD70" s="398"/>
      <c r="AE70" s="398"/>
      <c r="AF70" s="398"/>
      <c r="AG70" s="398"/>
      <c r="AH70" s="398"/>
      <c r="AI70" s="398"/>
      <c r="AJ70" s="398"/>
      <c r="AK70" s="398"/>
      <c r="AL70" s="398"/>
      <c r="AM70" s="398"/>
      <c r="AN70" s="398"/>
      <c r="AO70" s="398"/>
      <c r="AP70" s="398"/>
      <c r="AQ70" s="398"/>
      <c r="AR70" s="398"/>
      <c r="AS70" s="398"/>
      <c r="AT70" s="398"/>
      <c r="AU70" s="398"/>
      <c r="AV70" s="398"/>
      <c r="AW70" s="398"/>
      <c r="AX70" s="398"/>
      <c r="AY70" s="398"/>
      <c r="AZ70" s="398"/>
      <c r="BA70" s="398"/>
      <c r="BB70" s="398"/>
      <c r="BC70" s="398"/>
      <c r="BD70" s="398"/>
      <c r="BE70" s="398"/>
      <c r="BF70" s="398"/>
      <c r="BG70" s="398"/>
      <c r="BH70" s="398"/>
      <c r="BI70" s="398"/>
      <c r="BJ70" s="398"/>
      <c r="BK70" s="398"/>
      <c r="BL70" s="398"/>
      <c r="BM70" s="398"/>
      <c r="BN70" s="398"/>
      <c r="BO70" s="398"/>
      <c r="BP70" s="398"/>
      <c r="BQ70" s="398"/>
      <c r="BR70" s="398"/>
      <c r="BS70" s="398"/>
      <c r="BT70" s="398"/>
      <c r="BU70" s="398"/>
      <c r="BV70" s="398"/>
      <c r="BW70" s="398"/>
      <c r="BX70" s="398"/>
      <c r="BY70" s="398"/>
      <c r="BZ70" s="398"/>
      <c r="CA70" s="398"/>
    </row>
    <row r="71" spans="1:79" s="402" customFormat="1" x14ac:dyDescent="0.35">
      <c r="A71" s="398"/>
      <c r="B71" s="399"/>
      <c r="C71" s="723" t="s">
        <v>1359</v>
      </c>
      <c r="D71" s="724" t="s">
        <v>1359</v>
      </c>
      <c r="E71" s="546">
        <v>13.96710843</v>
      </c>
      <c r="F71" s="434">
        <f t="shared" si="4"/>
        <v>8.6541843867621966E-4</v>
      </c>
      <c r="G71" s="435"/>
      <c r="H71" s="435"/>
      <c r="I71" s="435"/>
      <c r="J71" s="435"/>
      <c r="K71" s="435"/>
      <c r="L71" s="435"/>
      <c r="M71" s="435"/>
      <c r="N71" s="435"/>
      <c r="O71" s="436"/>
      <c r="P71" s="436"/>
      <c r="Q71" s="401"/>
      <c r="R71" s="398"/>
      <c r="S71" s="398"/>
      <c r="T71" s="398"/>
      <c r="U71" s="398"/>
      <c r="V71" s="398"/>
      <c r="W71" s="398"/>
      <c r="X71" s="398"/>
      <c r="Y71" s="398"/>
      <c r="Z71" s="398"/>
      <c r="AA71" s="398"/>
      <c r="AB71" s="398"/>
      <c r="AC71" s="398"/>
      <c r="AD71" s="398"/>
      <c r="AE71" s="398"/>
      <c r="AF71" s="398"/>
      <c r="AG71" s="398"/>
      <c r="AH71" s="398"/>
      <c r="AI71" s="398"/>
      <c r="AJ71" s="398"/>
      <c r="AK71" s="398"/>
      <c r="AL71" s="398"/>
      <c r="AM71" s="398"/>
      <c r="AN71" s="398"/>
      <c r="AO71" s="398"/>
      <c r="AP71" s="398"/>
      <c r="AQ71" s="398"/>
      <c r="AR71" s="398"/>
      <c r="AS71" s="398"/>
      <c r="AT71" s="398"/>
      <c r="AU71" s="398"/>
      <c r="AV71" s="398"/>
      <c r="AW71" s="398"/>
      <c r="AX71" s="398"/>
      <c r="AY71" s="398"/>
      <c r="AZ71" s="398"/>
      <c r="BA71" s="398"/>
      <c r="BB71" s="398"/>
      <c r="BC71" s="398"/>
      <c r="BD71" s="398"/>
      <c r="BE71" s="398"/>
      <c r="BF71" s="398"/>
      <c r="BG71" s="398"/>
      <c r="BH71" s="398"/>
      <c r="BI71" s="398"/>
      <c r="BJ71" s="398"/>
      <c r="BK71" s="398"/>
      <c r="BL71" s="398"/>
      <c r="BM71" s="398"/>
      <c r="BN71" s="398"/>
      <c r="BO71" s="398"/>
      <c r="BP71" s="398"/>
      <c r="BQ71" s="398"/>
      <c r="BR71" s="398"/>
      <c r="BS71" s="398"/>
      <c r="BT71" s="398"/>
      <c r="BU71" s="398"/>
      <c r="BV71" s="398"/>
      <c r="BW71" s="398"/>
      <c r="BX71" s="398"/>
      <c r="BY71" s="398"/>
      <c r="BZ71" s="398"/>
      <c r="CA71" s="398"/>
    </row>
    <row r="72" spans="1:79" s="402" customFormat="1" x14ac:dyDescent="0.35">
      <c r="A72" s="398"/>
      <c r="B72" s="399"/>
      <c r="C72" s="723" t="s">
        <v>1360</v>
      </c>
      <c r="D72" s="724" t="s">
        <v>1360</v>
      </c>
      <c r="E72" s="546">
        <v>1517.2809619099999</v>
      </c>
      <c r="F72" s="434">
        <f t="shared" si="4"/>
        <v>9.4012510010227271E-2</v>
      </c>
      <c r="G72" s="435"/>
      <c r="H72" s="435"/>
      <c r="I72" s="435"/>
      <c r="J72" s="435"/>
      <c r="K72" s="435"/>
      <c r="L72" s="435"/>
      <c r="M72" s="435"/>
      <c r="N72" s="435"/>
      <c r="O72" s="436"/>
      <c r="P72" s="436"/>
      <c r="Q72" s="401"/>
      <c r="R72" s="398"/>
      <c r="S72" s="398"/>
      <c r="T72" s="398"/>
      <c r="U72" s="398"/>
      <c r="V72" s="398"/>
      <c r="W72" s="398"/>
      <c r="X72" s="398"/>
      <c r="Y72" s="398"/>
      <c r="Z72" s="398"/>
      <c r="AA72" s="398"/>
      <c r="AB72" s="398"/>
      <c r="AC72" s="398"/>
      <c r="AD72" s="398"/>
      <c r="AE72" s="398"/>
      <c r="AF72" s="398"/>
      <c r="AG72" s="398"/>
      <c r="AH72" s="398"/>
      <c r="AI72" s="398"/>
      <c r="AJ72" s="398"/>
      <c r="AK72" s="398"/>
      <c r="AL72" s="398"/>
      <c r="AM72" s="398"/>
      <c r="AN72" s="398"/>
      <c r="AO72" s="398"/>
      <c r="AP72" s="398"/>
      <c r="AQ72" s="398"/>
      <c r="AR72" s="398"/>
      <c r="AS72" s="398"/>
      <c r="AT72" s="398"/>
      <c r="AU72" s="398"/>
      <c r="AV72" s="398"/>
      <c r="AW72" s="398"/>
      <c r="AX72" s="398"/>
      <c r="AY72" s="398"/>
      <c r="AZ72" s="398"/>
      <c r="BA72" s="398"/>
      <c r="BB72" s="398"/>
      <c r="BC72" s="398"/>
      <c r="BD72" s="398"/>
      <c r="BE72" s="398"/>
      <c r="BF72" s="398"/>
      <c r="BG72" s="398"/>
      <c r="BH72" s="398"/>
      <c r="BI72" s="398"/>
      <c r="BJ72" s="398"/>
      <c r="BK72" s="398"/>
      <c r="BL72" s="398"/>
      <c r="BM72" s="398"/>
      <c r="BN72" s="398"/>
      <c r="BO72" s="398"/>
      <c r="BP72" s="398"/>
      <c r="BQ72" s="398"/>
      <c r="BR72" s="398"/>
      <c r="BS72" s="398"/>
      <c r="BT72" s="398"/>
      <c r="BU72" s="398"/>
      <c r="BV72" s="398"/>
      <c r="BW72" s="398"/>
      <c r="BX72" s="398"/>
      <c r="BY72" s="398"/>
      <c r="BZ72" s="398"/>
      <c r="CA72" s="398"/>
    </row>
    <row r="73" spans="1:79" s="402" customFormat="1" x14ac:dyDescent="0.35">
      <c r="A73" s="398"/>
      <c r="B73" s="399"/>
      <c r="C73" s="734" t="s">
        <v>1421</v>
      </c>
      <c r="D73" s="734"/>
      <c r="E73" s="438">
        <f>SUM(E58:E72)</f>
        <v>16139.138948050004</v>
      </c>
      <c r="F73" s="439">
        <f>SUM(F58:F72)</f>
        <v>1</v>
      </c>
      <c r="G73" s="435"/>
      <c r="H73" s="436"/>
      <c r="I73" s="436"/>
      <c r="J73" s="435"/>
      <c r="K73" s="435"/>
      <c r="L73" s="435"/>
      <c r="M73" s="435"/>
      <c r="N73" s="435"/>
      <c r="O73" s="436"/>
      <c r="P73" s="436"/>
      <c r="Q73" s="401"/>
      <c r="R73" s="398"/>
      <c r="S73" s="398"/>
      <c r="T73" s="398"/>
      <c r="U73" s="398"/>
      <c r="V73" s="398"/>
      <c r="W73" s="398"/>
      <c r="X73" s="398"/>
      <c r="Y73" s="398"/>
      <c r="Z73" s="398"/>
      <c r="AA73" s="398"/>
      <c r="AB73" s="398"/>
      <c r="AC73" s="398"/>
      <c r="AD73" s="398"/>
      <c r="AE73" s="398"/>
      <c r="AF73" s="398"/>
      <c r="AG73" s="398"/>
      <c r="AH73" s="398"/>
      <c r="AI73" s="398"/>
      <c r="AJ73" s="398"/>
      <c r="AK73" s="398"/>
      <c r="AL73" s="398"/>
      <c r="AM73" s="398"/>
      <c r="AN73" s="398"/>
      <c r="AO73" s="398"/>
      <c r="AP73" s="398"/>
      <c r="AQ73" s="398"/>
      <c r="AR73" s="398"/>
      <c r="AS73" s="398"/>
      <c r="AT73" s="398"/>
      <c r="AU73" s="398"/>
      <c r="AV73" s="398"/>
      <c r="AW73" s="398"/>
      <c r="AX73" s="398"/>
      <c r="AY73" s="398"/>
      <c r="AZ73" s="398"/>
      <c r="BA73" s="398"/>
      <c r="BB73" s="398"/>
      <c r="BC73" s="398"/>
      <c r="BD73" s="398"/>
      <c r="BE73" s="398"/>
      <c r="BF73" s="398"/>
      <c r="BG73" s="398"/>
      <c r="BH73" s="398"/>
      <c r="BI73" s="398"/>
      <c r="BJ73" s="398"/>
      <c r="BK73" s="398"/>
      <c r="BL73" s="398"/>
      <c r="BM73" s="398"/>
      <c r="BN73" s="398"/>
      <c r="BO73" s="398"/>
      <c r="BP73" s="398"/>
      <c r="BQ73" s="398"/>
      <c r="BR73" s="398"/>
      <c r="BS73" s="398"/>
      <c r="BT73" s="398"/>
      <c r="BU73" s="398"/>
      <c r="BV73" s="398"/>
      <c r="BW73" s="398"/>
      <c r="BX73" s="398"/>
      <c r="BY73" s="398"/>
      <c r="BZ73" s="398"/>
      <c r="CA73" s="398"/>
    </row>
    <row r="74" spans="1:79" s="303" customFormat="1" ht="12.5" x14ac:dyDescent="0.25">
      <c r="A74" s="301"/>
      <c r="B74" s="304"/>
      <c r="C74" s="305"/>
      <c r="D74" s="305"/>
      <c r="E74" s="306"/>
      <c r="F74" s="306"/>
      <c r="G74" s="306"/>
      <c r="H74" s="306"/>
      <c r="I74" s="306"/>
      <c r="J74" s="306"/>
      <c r="K74" s="306"/>
      <c r="L74" s="306"/>
      <c r="M74" s="306"/>
      <c r="N74" s="306"/>
      <c r="O74" s="306"/>
      <c r="P74" s="306"/>
      <c r="Q74" s="307"/>
      <c r="R74" s="301"/>
      <c r="S74" s="301"/>
      <c r="T74" s="301"/>
      <c r="U74" s="301"/>
      <c r="V74" s="301"/>
      <c r="W74" s="301"/>
      <c r="X74" s="301"/>
      <c r="Y74" s="301"/>
      <c r="Z74" s="301"/>
      <c r="AA74" s="301"/>
      <c r="AB74" s="301"/>
      <c r="AC74" s="301"/>
      <c r="AD74" s="301"/>
      <c r="AE74" s="301"/>
      <c r="AF74" s="301"/>
      <c r="AG74" s="301"/>
      <c r="AH74" s="301"/>
      <c r="AI74" s="301"/>
      <c r="AJ74" s="301"/>
      <c r="AK74" s="301"/>
      <c r="AL74" s="301"/>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row>
    <row r="75" spans="1:79" s="303" customFormat="1" ht="12.5" x14ac:dyDescent="0.25">
      <c r="A75" s="301"/>
      <c r="B75" s="304"/>
      <c r="C75" s="305"/>
      <c r="D75" s="305"/>
      <c r="E75" s="306"/>
      <c r="F75" s="306"/>
      <c r="G75" s="306"/>
      <c r="H75" s="306"/>
      <c r="I75" s="306"/>
      <c r="J75" s="306"/>
      <c r="K75" s="306"/>
      <c r="L75" s="306"/>
      <c r="M75" s="306"/>
      <c r="N75" s="306"/>
      <c r="O75" s="306"/>
      <c r="P75" s="306"/>
      <c r="Q75" s="307"/>
      <c r="R75" s="301"/>
      <c r="S75" s="301"/>
      <c r="T75" s="301"/>
      <c r="U75" s="301"/>
      <c r="V75" s="301"/>
      <c r="W75" s="301"/>
      <c r="X75" s="301"/>
      <c r="Y75" s="301"/>
      <c r="Z75" s="301"/>
      <c r="AA75" s="301"/>
      <c r="AB75" s="301"/>
      <c r="AC75" s="301"/>
      <c r="AD75" s="301"/>
      <c r="AE75" s="301"/>
      <c r="AF75" s="301"/>
      <c r="AG75" s="301"/>
      <c r="AH75" s="301"/>
      <c r="AI75" s="301"/>
      <c r="AJ75" s="301"/>
      <c r="AK75" s="301"/>
      <c r="AL75" s="301"/>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row>
    <row r="76" spans="1:79" x14ac:dyDescent="0.35">
      <c r="B76" s="304" t="s">
        <v>1680</v>
      </c>
      <c r="C76" s="320" t="s">
        <v>1681</v>
      </c>
      <c r="D76" s="297"/>
      <c r="E76" s="297"/>
      <c r="F76" s="297"/>
      <c r="G76" s="297"/>
      <c r="H76" s="297"/>
      <c r="I76" s="297"/>
      <c r="J76" s="297"/>
      <c r="K76" s="297"/>
      <c r="L76" s="297"/>
      <c r="M76" s="297"/>
      <c r="N76" s="297"/>
      <c r="O76" s="297"/>
      <c r="P76" s="297"/>
      <c r="Q76" s="298"/>
    </row>
    <row r="77" spans="1:79" x14ac:dyDescent="0.35">
      <c r="B77" s="440"/>
      <c r="C77" s="297"/>
      <c r="D77" s="297"/>
      <c r="E77" s="297"/>
      <c r="F77" s="297"/>
      <c r="G77" s="297"/>
      <c r="H77" s="297"/>
      <c r="I77" s="297"/>
      <c r="J77" s="297"/>
      <c r="K77" s="297"/>
      <c r="L77" s="297"/>
      <c r="M77" s="297"/>
      <c r="N77" s="297"/>
      <c r="O77" s="297"/>
      <c r="P77" s="297"/>
      <c r="Q77" s="298"/>
    </row>
    <row r="78" spans="1:79" ht="39" x14ac:dyDescent="0.35">
      <c r="B78" s="304"/>
      <c r="C78" s="297"/>
      <c r="D78" s="392" t="s">
        <v>1668</v>
      </c>
      <c r="E78" s="323"/>
      <c r="F78" s="297"/>
      <c r="G78" s="297"/>
      <c r="H78" s="297"/>
      <c r="I78" s="297"/>
      <c r="J78" s="297"/>
      <c r="K78" s="297"/>
      <c r="L78" s="297"/>
      <c r="M78" s="297"/>
      <c r="N78" s="297"/>
      <c r="O78" s="297"/>
      <c r="P78" s="297"/>
      <c r="Q78" s="298"/>
    </row>
    <row r="79" spans="1:79" x14ac:dyDescent="0.35">
      <c r="B79" s="304"/>
      <c r="C79" s="310" t="s">
        <v>1636</v>
      </c>
      <c r="D79" s="333">
        <v>0.70730000000000004</v>
      </c>
      <c r="E79" s="297"/>
      <c r="F79" s="297"/>
      <c r="G79" s="297"/>
      <c r="H79" s="297"/>
      <c r="I79" s="297"/>
      <c r="J79" s="297"/>
      <c r="K79" s="297"/>
      <c r="L79" s="297"/>
      <c r="M79" s="297"/>
      <c r="N79" s="297"/>
      <c r="O79" s="297"/>
      <c r="P79" s="297"/>
      <c r="Q79" s="298"/>
    </row>
    <row r="80" spans="1:79" x14ac:dyDescent="0.35">
      <c r="B80" s="304"/>
      <c r="C80" s="310" t="s">
        <v>1637</v>
      </c>
      <c r="D80" s="333"/>
      <c r="E80" s="297"/>
      <c r="F80" s="297"/>
      <c r="G80" s="297"/>
      <c r="H80" s="297"/>
      <c r="I80" s="297"/>
      <c r="J80" s="297"/>
      <c r="K80" s="297"/>
      <c r="L80" s="297"/>
      <c r="M80" s="297"/>
      <c r="N80" s="297"/>
      <c r="O80" s="297"/>
      <c r="P80" s="297"/>
      <c r="Q80" s="298"/>
    </row>
    <row r="81" spans="2:17" x14ac:dyDescent="0.35">
      <c r="B81" s="304"/>
      <c r="C81" s="310" t="s">
        <v>1682</v>
      </c>
      <c r="D81" s="333">
        <v>0.27600000000000002</v>
      </c>
      <c r="E81" s="297"/>
      <c r="F81" s="297"/>
      <c r="G81" s="297"/>
      <c r="H81" s="297"/>
      <c r="I81" s="297"/>
      <c r="J81" s="297"/>
      <c r="K81" s="297"/>
      <c r="L81" s="297"/>
      <c r="M81" s="297"/>
      <c r="N81" s="297"/>
      <c r="O81" s="297"/>
      <c r="P81" s="297"/>
      <c r="Q81" s="298"/>
    </row>
    <row r="82" spans="2:17" x14ac:dyDescent="0.35">
      <c r="B82" s="304"/>
      <c r="C82" s="310" t="s">
        <v>1683</v>
      </c>
      <c r="D82" s="441"/>
      <c r="E82" s="297"/>
      <c r="F82" s="297"/>
      <c r="G82" s="297"/>
      <c r="H82" s="297"/>
      <c r="I82" s="297"/>
      <c r="J82" s="297"/>
      <c r="K82" s="297"/>
      <c r="L82" s="297"/>
      <c r="M82" s="297"/>
      <c r="N82" s="297"/>
      <c r="O82" s="297"/>
      <c r="P82" s="297"/>
      <c r="Q82" s="298"/>
    </row>
    <row r="83" spans="2:17" s="64" customFormat="1" x14ac:dyDescent="0.35">
      <c r="B83" s="304"/>
      <c r="C83" s="310" t="s">
        <v>92</v>
      </c>
      <c r="D83" s="333">
        <v>1.6799999999999999E-2</v>
      </c>
      <c r="E83" s="327"/>
      <c r="F83" s="327"/>
      <c r="G83" s="327"/>
      <c r="H83" s="327"/>
      <c r="I83" s="327"/>
      <c r="J83" s="327"/>
      <c r="K83" s="327"/>
      <c r="L83" s="327"/>
      <c r="M83" s="327"/>
      <c r="N83" s="327"/>
      <c r="O83" s="327"/>
      <c r="P83" s="327"/>
      <c r="Q83" s="353"/>
    </row>
    <row r="84" spans="2:17" x14ac:dyDescent="0.35">
      <c r="B84" s="350"/>
      <c r="C84" s="310" t="s">
        <v>1471</v>
      </c>
      <c r="D84" s="342"/>
      <c r="E84" s="327"/>
      <c r="F84" s="297"/>
      <c r="G84" s="297"/>
      <c r="H84" s="297"/>
      <c r="I84" s="297"/>
      <c r="J84" s="297"/>
      <c r="K84" s="297"/>
      <c r="L84" s="297"/>
      <c r="M84" s="297"/>
      <c r="N84" s="297"/>
      <c r="O84" s="297"/>
      <c r="P84" s="297"/>
      <c r="Q84" s="298"/>
    </row>
    <row r="85" spans="2:17" x14ac:dyDescent="0.35">
      <c r="B85" s="350"/>
      <c r="C85" s="327"/>
      <c r="D85" s="327"/>
      <c r="E85" s="327"/>
      <c r="F85" s="305"/>
      <c r="G85" s="297"/>
      <c r="H85" s="297"/>
      <c r="I85" s="297"/>
      <c r="J85" s="297"/>
      <c r="K85" s="297"/>
      <c r="L85" s="297"/>
      <c r="M85" s="297"/>
      <c r="N85" s="297"/>
      <c r="O85" s="297"/>
      <c r="P85" s="297"/>
      <c r="Q85" s="298"/>
    </row>
    <row r="86" spans="2:17" x14ac:dyDescent="0.35">
      <c r="B86" s="350"/>
      <c r="C86" s="327"/>
      <c r="D86" s="327"/>
      <c r="E86" s="327"/>
      <c r="F86" s="305"/>
      <c r="G86" s="297"/>
      <c r="H86" s="297"/>
      <c r="I86" s="297"/>
      <c r="J86" s="297"/>
      <c r="K86" s="297"/>
      <c r="L86" s="297"/>
      <c r="M86" s="297"/>
      <c r="N86" s="297"/>
      <c r="O86" s="297"/>
      <c r="P86" s="297"/>
      <c r="Q86" s="298"/>
    </row>
    <row r="87" spans="2:17" x14ac:dyDescent="0.35">
      <c r="B87" s="304" t="s">
        <v>1684</v>
      </c>
      <c r="C87" s="320" t="s">
        <v>1685</v>
      </c>
      <c r="D87" s="297"/>
      <c r="E87" s="297"/>
      <c r="F87" s="297"/>
      <c r="G87" s="297"/>
      <c r="H87" s="297"/>
      <c r="I87" s="297"/>
      <c r="J87" s="297"/>
      <c r="K87" s="297"/>
      <c r="L87" s="297"/>
      <c r="M87" s="297"/>
      <c r="N87" s="297"/>
      <c r="O87" s="297"/>
      <c r="P87" s="297"/>
      <c r="Q87" s="298"/>
    </row>
    <row r="88" spans="2:17" x14ac:dyDescent="0.35">
      <c r="B88" s="440"/>
      <c r="C88" s="297"/>
      <c r="D88" s="297"/>
      <c r="E88" s="297"/>
      <c r="F88" s="297"/>
      <c r="G88" s="297"/>
      <c r="H88" s="297"/>
      <c r="I88" s="297"/>
      <c r="J88" s="297"/>
      <c r="K88" s="297"/>
      <c r="L88" s="297"/>
      <c r="M88" s="297"/>
      <c r="N88" s="297"/>
      <c r="O88" s="297"/>
      <c r="P88" s="297"/>
      <c r="Q88" s="298"/>
    </row>
    <row r="89" spans="2:17" ht="39" x14ac:dyDescent="0.35">
      <c r="B89" s="304"/>
      <c r="C89" s="297"/>
      <c r="D89" s="392" t="s">
        <v>1668</v>
      </c>
      <c r="E89" s="323"/>
      <c r="F89" s="297"/>
      <c r="G89" s="297"/>
      <c r="H89" s="297"/>
      <c r="I89" s="297"/>
      <c r="J89" s="297"/>
      <c r="K89" s="297"/>
      <c r="L89" s="297"/>
      <c r="M89" s="297"/>
      <c r="N89" s="297"/>
      <c r="O89" s="297"/>
      <c r="P89" s="297"/>
      <c r="Q89" s="298"/>
    </row>
    <row r="90" spans="2:17" x14ac:dyDescent="0.35">
      <c r="B90" s="304"/>
      <c r="C90" s="310" t="s">
        <v>165</v>
      </c>
      <c r="D90" s="333">
        <v>0.83850000000000002</v>
      </c>
      <c r="E90" s="297"/>
      <c r="F90" s="297"/>
      <c r="G90" s="297"/>
      <c r="H90" s="297"/>
      <c r="I90" s="297"/>
      <c r="J90" s="297"/>
      <c r="K90" s="297"/>
      <c r="L90" s="297"/>
      <c r="M90" s="297"/>
      <c r="N90" s="297"/>
      <c r="O90" s="297"/>
      <c r="P90" s="297"/>
      <c r="Q90" s="298"/>
    </row>
    <row r="91" spans="2:17" x14ac:dyDescent="0.35">
      <c r="B91" s="304"/>
      <c r="C91" s="310" t="s">
        <v>1686</v>
      </c>
      <c r="D91" s="333">
        <v>7.8200000000000006E-2</v>
      </c>
      <c r="E91" s="297"/>
      <c r="F91" s="297"/>
      <c r="G91" s="297"/>
      <c r="H91" s="297"/>
      <c r="I91" s="297"/>
      <c r="J91" s="297"/>
      <c r="K91" s="297"/>
      <c r="L91" s="297"/>
      <c r="M91" s="297"/>
      <c r="N91" s="297"/>
      <c r="O91" s="297"/>
      <c r="P91" s="297"/>
      <c r="Q91" s="298"/>
    </row>
    <row r="92" spans="2:17" x14ac:dyDescent="0.35">
      <c r="B92" s="304"/>
      <c r="C92" s="310" t="s">
        <v>1687</v>
      </c>
      <c r="D92" s="333">
        <v>3.5799999999999998E-2</v>
      </c>
      <c r="E92" s="297"/>
      <c r="F92" s="297"/>
      <c r="G92" s="297"/>
      <c r="H92" s="297"/>
      <c r="I92" s="297"/>
      <c r="J92" s="297"/>
      <c r="K92" s="297"/>
      <c r="L92" s="297"/>
      <c r="M92" s="297"/>
      <c r="N92" s="297"/>
      <c r="O92" s="297"/>
      <c r="P92" s="297"/>
      <c r="Q92" s="298"/>
    </row>
    <row r="93" spans="2:17" x14ac:dyDescent="0.35">
      <c r="B93" s="304"/>
      <c r="C93" s="310" t="s">
        <v>1688</v>
      </c>
      <c r="D93" s="333">
        <v>4.58E-2</v>
      </c>
      <c r="E93" s="297"/>
      <c r="F93" s="297"/>
      <c r="G93" s="297"/>
      <c r="H93" s="297"/>
      <c r="I93" s="297"/>
      <c r="J93" s="297"/>
      <c r="K93" s="297"/>
      <c r="L93" s="297"/>
      <c r="M93" s="297"/>
      <c r="N93" s="297"/>
      <c r="O93" s="297"/>
      <c r="P93" s="297"/>
      <c r="Q93" s="298"/>
    </row>
    <row r="94" spans="2:17" x14ac:dyDescent="0.35">
      <c r="B94" s="304"/>
      <c r="C94" s="310" t="s">
        <v>92</v>
      </c>
      <c r="D94" s="333">
        <v>1.6999999999999999E-3</v>
      </c>
      <c r="E94" s="297"/>
      <c r="F94" s="297"/>
      <c r="G94" s="297"/>
      <c r="H94" s="297"/>
      <c r="I94" s="297"/>
      <c r="J94" s="297"/>
      <c r="K94" s="297"/>
      <c r="L94" s="297"/>
      <c r="M94" s="297"/>
      <c r="N94" s="297"/>
      <c r="O94" s="297"/>
      <c r="P94" s="297"/>
      <c r="Q94" s="298"/>
    </row>
    <row r="95" spans="2:17" x14ac:dyDescent="0.35">
      <c r="B95" s="304"/>
      <c r="C95" s="297"/>
      <c r="D95" s="297"/>
      <c r="E95" s="297"/>
      <c r="F95" s="297"/>
      <c r="G95" s="297"/>
      <c r="H95" s="297"/>
      <c r="I95" s="297"/>
      <c r="J95" s="297"/>
      <c r="K95" s="297"/>
      <c r="L95" s="297"/>
      <c r="M95" s="297"/>
      <c r="N95" s="297"/>
      <c r="O95" s="297"/>
      <c r="P95" s="297"/>
      <c r="Q95" s="298"/>
    </row>
    <row r="96" spans="2:17" x14ac:dyDescent="0.35">
      <c r="B96" s="304"/>
      <c r="C96" s="297"/>
      <c r="D96" s="297"/>
      <c r="E96" s="297"/>
      <c r="F96" s="297"/>
      <c r="G96" s="297"/>
      <c r="H96" s="297"/>
      <c r="I96" s="297"/>
      <c r="J96" s="297"/>
      <c r="K96" s="297"/>
      <c r="L96" s="297"/>
      <c r="M96" s="297"/>
      <c r="N96" s="297"/>
      <c r="O96" s="297"/>
      <c r="P96" s="297"/>
      <c r="Q96" s="298"/>
    </row>
    <row r="97" spans="2:17" x14ac:dyDescent="0.35">
      <c r="B97" s="304" t="s">
        <v>1689</v>
      </c>
      <c r="C97" s="320" t="s">
        <v>1631</v>
      </c>
      <c r="D97" s="297"/>
      <c r="E97" s="297"/>
      <c r="F97" s="297"/>
      <c r="G97" s="297"/>
      <c r="H97" s="297"/>
      <c r="I97" s="297"/>
      <c r="J97" s="297"/>
      <c r="K97" s="297"/>
      <c r="L97" s="297"/>
      <c r="M97" s="297"/>
      <c r="N97" s="297"/>
      <c r="O97" s="297"/>
      <c r="P97" s="297"/>
      <c r="Q97" s="298"/>
    </row>
    <row r="98" spans="2:17" x14ac:dyDescent="0.35">
      <c r="B98" s="304"/>
      <c r="C98" s="297"/>
      <c r="D98" s="297"/>
      <c r="E98" s="297"/>
      <c r="F98" s="297"/>
      <c r="G98" s="297"/>
      <c r="H98" s="297"/>
      <c r="I98" s="297"/>
      <c r="J98" s="297"/>
      <c r="K98" s="297"/>
      <c r="L98" s="297"/>
      <c r="M98" s="297"/>
      <c r="N98" s="297"/>
      <c r="O98" s="297"/>
      <c r="P98" s="297"/>
      <c r="Q98" s="298"/>
    </row>
    <row r="99" spans="2:17" ht="39" x14ac:dyDescent="0.35">
      <c r="B99" s="304"/>
      <c r="C99" s="297"/>
      <c r="D99" s="392" t="s">
        <v>1668</v>
      </c>
      <c r="E99" s="323"/>
      <c r="F99" s="297"/>
      <c r="G99" s="297"/>
      <c r="H99" s="297"/>
      <c r="I99" s="297"/>
      <c r="J99" s="297"/>
      <c r="K99" s="297"/>
      <c r="L99" s="297"/>
      <c r="M99" s="297"/>
      <c r="N99" s="297"/>
      <c r="O99" s="297"/>
      <c r="P99" s="297"/>
      <c r="Q99" s="298"/>
    </row>
    <row r="100" spans="2:17" x14ac:dyDescent="0.35">
      <c r="B100" s="304"/>
      <c r="C100" s="310" t="s">
        <v>662</v>
      </c>
      <c r="D100" s="333">
        <v>0.73919999999999997</v>
      </c>
      <c r="E100" s="297"/>
      <c r="F100" s="297"/>
      <c r="G100" s="297"/>
      <c r="H100" s="297"/>
      <c r="I100" s="297"/>
      <c r="J100" s="297"/>
      <c r="K100" s="297"/>
      <c r="L100" s="297"/>
      <c r="M100" s="297"/>
      <c r="N100" s="297"/>
      <c r="O100" s="297"/>
      <c r="P100" s="297"/>
      <c r="Q100" s="298"/>
    </row>
    <row r="101" spans="2:17" x14ac:dyDescent="0.35">
      <c r="B101" s="304"/>
      <c r="C101" s="310" t="s">
        <v>1632</v>
      </c>
      <c r="D101" s="333"/>
      <c r="E101" s="297"/>
      <c r="F101" s="297"/>
      <c r="G101" s="297"/>
      <c r="H101" s="297"/>
      <c r="I101" s="297"/>
      <c r="J101" s="297"/>
      <c r="K101" s="297"/>
      <c r="L101" s="297"/>
      <c r="M101" s="297"/>
      <c r="N101" s="297"/>
      <c r="O101" s="297"/>
      <c r="P101" s="297"/>
      <c r="Q101" s="298"/>
    </row>
    <row r="102" spans="2:17" x14ac:dyDescent="0.35">
      <c r="B102" s="304"/>
      <c r="C102" s="310" t="s">
        <v>1633</v>
      </c>
      <c r="D102" s="333">
        <v>0.26079999999999998</v>
      </c>
      <c r="E102" s="297"/>
      <c r="F102" s="297"/>
      <c r="G102" s="297"/>
      <c r="H102" s="297"/>
      <c r="I102" s="297"/>
      <c r="J102" s="297"/>
      <c r="K102" s="297"/>
      <c r="L102" s="297"/>
      <c r="M102" s="297"/>
      <c r="N102" s="297"/>
      <c r="O102" s="297"/>
      <c r="P102" s="297"/>
      <c r="Q102" s="298"/>
    </row>
    <row r="103" spans="2:17" x14ac:dyDescent="0.35">
      <c r="B103" s="304"/>
      <c r="C103" s="310" t="s">
        <v>92</v>
      </c>
      <c r="D103" s="330"/>
      <c r="E103" s="297"/>
      <c r="F103" s="297"/>
      <c r="G103" s="297"/>
      <c r="H103" s="297"/>
      <c r="I103" s="297"/>
      <c r="J103" s="297"/>
      <c r="K103" s="297"/>
      <c r="L103" s="297"/>
      <c r="M103" s="297"/>
      <c r="N103" s="297"/>
      <c r="O103" s="297"/>
      <c r="P103" s="297"/>
      <c r="Q103" s="298"/>
    </row>
    <row r="104" spans="2:17" x14ac:dyDescent="0.35">
      <c r="B104" s="304"/>
      <c r="C104" s="310" t="s">
        <v>1471</v>
      </c>
      <c r="D104" s="330"/>
      <c r="E104" s="297"/>
      <c r="F104" s="297"/>
      <c r="G104" s="297"/>
      <c r="H104" s="297"/>
      <c r="I104" s="297"/>
      <c r="J104" s="297"/>
      <c r="K104" s="297"/>
      <c r="L104" s="297"/>
      <c r="M104" s="297"/>
      <c r="N104" s="297"/>
      <c r="O104" s="297"/>
      <c r="P104" s="297"/>
      <c r="Q104" s="298"/>
    </row>
    <row r="105" spans="2:17" x14ac:dyDescent="0.35">
      <c r="B105" s="304"/>
      <c r="C105" s="297"/>
      <c r="D105" s="297"/>
      <c r="E105" s="297"/>
      <c r="F105" s="297"/>
      <c r="G105" s="297"/>
      <c r="H105" s="297"/>
      <c r="I105" s="297"/>
      <c r="J105" s="297"/>
      <c r="K105" s="297"/>
      <c r="L105" s="297"/>
      <c r="M105" s="297"/>
      <c r="N105" s="297"/>
      <c r="O105" s="297"/>
      <c r="P105" s="297"/>
      <c r="Q105" s="298"/>
    </row>
    <row r="106" spans="2:17" x14ac:dyDescent="0.35">
      <c r="B106" s="304"/>
      <c r="C106" s="297"/>
      <c r="D106" s="297"/>
      <c r="E106" s="297"/>
      <c r="F106" s="297"/>
      <c r="G106" s="297"/>
      <c r="H106" s="297"/>
      <c r="I106" s="297"/>
      <c r="J106" s="297"/>
      <c r="K106" s="297"/>
      <c r="L106" s="297"/>
      <c r="M106" s="297"/>
      <c r="N106" s="297"/>
      <c r="O106" s="297"/>
      <c r="P106" s="297"/>
      <c r="Q106" s="298"/>
    </row>
    <row r="107" spans="2:17" x14ac:dyDescent="0.35">
      <c r="B107" s="304" t="s">
        <v>1690</v>
      </c>
      <c r="C107" s="320" t="s">
        <v>1643</v>
      </c>
      <c r="D107" s="297"/>
      <c r="E107" s="297"/>
      <c r="F107" s="297"/>
      <c r="G107" s="297"/>
      <c r="H107" s="297"/>
      <c r="I107" s="297"/>
      <c r="J107" s="297"/>
      <c r="K107" s="297"/>
      <c r="L107" s="297"/>
      <c r="M107" s="297"/>
      <c r="N107" s="297"/>
      <c r="O107" s="297"/>
      <c r="P107" s="297"/>
      <c r="Q107" s="298"/>
    </row>
    <row r="108" spans="2:17" x14ac:dyDescent="0.35">
      <c r="B108" s="440"/>
      <c r="C108" s="320"/>
      <c r="D108" s="297"/>
      <c r="E108" s="297"/>
      <c r="F108" s="297"/>
      <c r="G108" s="297"/>
      <c r="H108" s="297"/>
      <c r="I108" s="297"/>
      <c r="J108" s="297"/>
      <c r="K108" s="297"/>
      <c r="L108" s="297"/>
      <c r="M108" s="297"/>
      <c r="N108" s="297"/>
      <c r="O108" s="297"/>
      <c r="P108" s="297"/>
      <c r="Q108" s="298"/>
    </row>
    <row r="109" spans="2:17" x14ac:dyDescent="0.35">
      <c r="B109" s="304"/>
      <c r="C109" s="731" t="s">
        <v>1691</v>
      </c>
      <c r="D109" s="732"/>
      <c r="E109" s="442">
        <v>3452</v>
      </c>
      <c r="F109" s="297"/>
      <c r="G109" s="297"/>
      <c r="H109" s="297"/>
      <c r="I109" s="306"/>
      <c r="J109" s="297"/>
      <c r="K109" s="297"/>
      <c r="L109" s="297"/>
      <c r="M109" s="297"/>
      <c r="N109" s="297"/>
      <c r="O109" s="297"/>
      <c r="P109" s="297"/>
      <c r="Q109" s="298"/>
    </row>
    <row r="110" spans="2:17" x14ac:dyDescent="0.35">
      <c r="B110" s="391"/>
      <c r="C110" s="731" t="s">
        <v>1645</v>
      </c>
      <c r="D110" s="732"/>
      <c r="E110" s="443">
        <v>6718038.7153505199</v>
      </c>
      <c r="F110" s="297"/>
      <c r="G110" s="297"/>
      <c r="H110" s="297"/>
      <c r="I110" s="297"/>
      <c r="J110" s="297"/>
      <c r="K110" s="297"/>
      <c r="L110" s="297"/>
      <c r="M110" s="297"/>
      <c r="N110" s="297"/>
      <c r="O110" s="297"/>
      <c r="P110" s="297"/>
      <c r="Q110" s="298"/>
    </row>
    <row r="111" spans="2:17" x14ac:dyDescent="0.35">
      <c r="B111" s="391"/>
      <c r="C111" s="318"/>
      <c r="D111" s="328"/>
      <c r="E111" s="328"/>
      <c r="F111" s="324"/>
      <c r="G111" s="297"/>
      <c r="H111" s="297"/>
      <c r="I111" s="297"/>
      <c r="J111" s="297"/>
      <c r="K111" s="297"/>
      <c r="L111" s="297"/>
      <c r="M111" s="297"/>
      <c r="N111" s="297"/>
      <c r="O111" s="297"/>
      <c r="P111" s="297"/>
      <c r="Q111" s="298"/>
    </row>
    <row r="112" spans="2:17" s="64" customFormat="1" ht="26.5" x14ac:dyDescent="0.35">
      <c r="B112" s="350"/>
      <c r="C112" s="318"/>
      <c r="D112" s="328"/>
      <c r="E112" s="357" t="s">
        <v>1646</v>
      </c>
      <c r="F112" s="324"/>
      <c r="G112" s="324"/>
      <c r="H112" s="324"/>
      <c r="I112" s="327"/>
      <c r="J112" s="327"/>
      <c r="K112" s="327"/>
      <c r="L112" s="327"/>
      <c r="M112" s="327"/>
      <c r="N112" s="327"/>
      <c r="O112" s="327"/>
      <c r="P112" s="327"/>
      <c r="Q112" s="353"/>
    </row>
    <row r="113" spans="2:17" x14ac:dyDescent="0.35">
      <c r="B113" s="391"/>
      <c r="C113" s="731" t="s">
        <v>1647</v>
      </c>
      <c r="D113" s="737"/>
      <c r="E113" s="326">
        <v>7.7669781794089912E-2</v>
      </c>
      <c r="F113" s="444"/>
      <c r="G113" s="297"/>
      <c r="H113" s="297"/>
      <c r="I113" s="297"/>
      <c r="J113" s="297"/>
      <c r="K113" s="297"/>
      <c r="L113" s="297"/>
      <c r="M113" s="297"/>
      <c r="N113" s="297"/>
      <c r="O113" s="297"/>
      <c r="P113" s="297"/>
      <c r="Q113" s="298"/>
    </row>
    <row r="114" spans="2:17" x14ac:dyDescent="0.35">
      <c r="B114" s="391"/>
      <c r="C114" s="731" t="s">
        <v>1648</v>
      </c>
      <c r="D114" s="737"/>
      <c r="E114" s="326">
        <v>9.9912683648753761E-2</v>
      </c>
      <c r="F114" s="444"/>
      <c r="G114" s="297"/>
      <c r="H114" s="297"/>
      <c r="I114" s="297"/>
      <c r="J114" s="297"/>
      <c r="K114" s="297"/>
      <c r="L114" s="297"/>
      <c r="M114" s="297"/>
      <c r="N114" s="297"/>
      <c r="O114" s="297"/>
      <c r="P114" s="297"/>
      <c r="Q114" s="298"/>
    </row>
    <row r="115" spans="2:17" x14ac:dyDescent="0.35">
      <c r="B115" s="391"/>
      <c r="C115" s="297"/>
      <c r="D115" s="297"/>
      <c r="E115" s="297"/>
      <c r="F115" s="297"/>
      <c r="G115" s="297"/>
      <c r="H115" s="297"/>
      <c r="I115" s="297"/>
      <c r="J115" s="297"/>
      <c r="K115" s="297"/>
      <c r="L115" s="297"/>
      <c r="M115" s="297"/>
      <c r="N115" s="297"/>
      <c r="O115" s="297"/>
      <c r="P115" s="297"/>
      <c r="Q115" s="298"/>
    </row>
    <row r="116" spans="2:17" x14ac:dyDescent="0.35">
      <c r="B116" s="391"/>
      <c r="C116" s="297"/>
      <c r="D116" s="297"/>
      <c r="E116" s="297"/>
      <c r="F116" s="297"/>
      <c r="G116" s="297"/>
      <c r="H116" s="297"/>
      <c r="I116" s="297"/>
      <c r="J116" s="297"/>
      <c r="K116" s="297"/>
      <c r="L116" s="297"/>
      <c r="M116" s="297"/>
      <c r="N116" s="297"/>
      <c r="O116" s="297"/>
      <c r="P116" s="297"/>
      <c r="Q116" s="298"/>
    </row>
    <row r="117" spans="2:17" ht="39.5" thickBot="1" x14ac:dyDescent="0.4">
      <c r="B117" s="391"/>
      <c r="C117" s="358" t="s">
        <v>1692</v>
      </c>
      <c r="D117" s="359" t="s">
        <v>1644</v>
      </c>
      <c r="E117" s="359" t="s">
        <v>1414</v>
      </c>
      <c r="F117" s="359" t="s">
        <v>1652</v>
      </c>
      <c r="G117" s="297"/>
      <c r="H117" s="297"/>
      <c r="I117" s="297"/>
      <c r="J117" s="297"/>
      <c r="K117" s="297"/>
      <c r="L117" s="297"/>
      <c r="M117" s="297"/>
      <c r="N117" s="297"/>
      <c r="O117" s="297"/>
      <c r="P117" s="297"/>
      <c r="Q117" s="298"/>
    </row>
    <row r="118" spans="2:17" x14ac:dyDescent="0.35">
      <c r="B118" s="391"/>
      <c r="C118" s="445" t="s">
        <v>1339</v>
      </c>
      <c r="D118" s="624">
        <v>3602</v>
      </c>
      <c r="E118" s="446">
        <v>672.64125795500684</v>
      </c>
      <c r="F118" s="311">
        <v>1.0000524496600622E-2</v>
      </c>
      <c r="G118" s="297"/>
      <c r="H118" s="297"/>
      <c r="I118" s="297"/>
      <c r="J118" s="297"/>
      <c r="K118" s="297"/>
      <c r="L118" s="297"/>
      <c r="M118" s="297"/>
      <c r="N118" s="297"/>
      <c r="O118" s="297"/>
      <c r="P118" s="297"/>
      <c r="Q118" s="298"/>
    </row>
    <row r="119" spans="2:17" x14ac:dyDescent="0.35">
      <c r="B119" s="391"/>
      <c r="C119" s="445" t="s">
        <v>1340</v>
      </c>
      <c r="D119" s="625">
        <v>1390</v>
      </c>
      <c r="E119" s="446">
        <v>997.47526742276443</v>
      </c>
      <c r="F119" s="311">
        <v>1.4830008906890249E-2</v>
      </c>
      <c r="G119" s="297"/>
      <c r="H119" s="297"/>
      <c r="I119" s="297"/>
      <c r="J119" s="297"/>
      <c r="K119" s="297"/>
      <c r="L119" s="297"/>
      <c r="M119" s="297"/>
      <c r="N119" s="297"/>
      <c r="O119" s="297"/>
      <c r="P119" s="297"/>
      <c r="Q119" s="298"/>
    </row>
    <row r="120" spans="2:17" x14ac:dyDescent="0.35">
      <c r="B120" s="391"/>
      <c r="C120" s="445" t="s">
        <v>1341</v>
      </c>
      <c r="D120" s="625">
        <v>2194</v>
      </c>
      <c r="E120" s="446">
        <v>4887.8377505602275</v>
      </c>
      <c r="F120" s="311">
        <v>7.2670150071520737E-2</v>
      </c>
      <c r="G120" s="297"/>
      <c r="H120" s="297"/>
      <c r="I120" s="297"/>
      <c r="J120" s="297"/>
      <c r="K120" s="297"/>
      <c r="L120" s="297"/>
      <c r="M120" s="297"/>
      <c r="N120" s="297"/>
      <c r="O120" s="297"/>
      <c r="P120" s="297"/>
      <c r="Q120" s="298"/>
    </row>
    <row r="121" spans="2:17" x14ac:dyDescent="0.35">
      <c r="B121" s="391"/>
      <c r="C121" s="445" t="s">
        <v>1342</v>
      </c>
      <c r="D121" s="625">
        <v>346</v>
      </c>
      <c r="E121" s="446">
        <v>2442.8751914109994</v>
      </c>
      <c r="F121" s="311">
        <v>3.6319558018366109E-2</v>
      </c>
      <c r="G121" s="297"/>
      <c r="H121" s="297"/>
      <c r="I121" s="297"/>
      <c r="J121" s="297"/>
      <c r="K121" s="297"/>
      <c r="L121" s="297"/>
      <c r="M121" s="297"/>
      <c r="N121" s="297"/>
      <c r="O121" s="297"/>
      <c r="P121" s="297"/>
      <c r="Q121" s="298"/>
    </row>
    <row r="122" spans="2:17" x14ac:dyDescent="0.35">
      <c r="B122" s="391"/>
      <c r="C122" s="445" t="s">
        <v>1343</v>
      </c>
      <c r="D122" s="625">
        <v>266</v>
      </c>
      <c r="E122" s="446">
        <v>5444.7253339709987</v>
      </c>
      <c r="F122" s="311">
        <v>8.0949701546974034E-2</v>
      </c>
      <c r="G122" s="297"/>
      <c r="H122" s="297"/>
      <c r="I122" s="297"/>
      <c r="J122" s="297"/>
      <c r="K122" s="297"/>
      <c r="L122" s="297"/>
      <c r="M122" s="297"/>
      <c r="N122" s="297"/>
      <c r="O122" s="297"/>
      <c r="P122" s="297"/>
      <c r="Q122" s="298"/>
    </row>
    <row r="123" spans="2:17" x14ac:dyDescent="0.35">
      <c r="B123" s="391"/>
      <c r="C123" s="445" t="s">
        <v>1344</v>
      </c>
      <c r="D123" s="625">
        <v>29</v>
      </c>
      <c r="E123" s="446">
        <v>1911.4369691100001</v>
      </c>
      <c r="F123" s="311">
        <v>2.8418376076733663E-2</v>
      </c>
      <c r="G123" s="297"/>
      <c r="H123" s="297"/>
      <c r="I123" s="297"/>
      <c r="J123" s="297"/>
      <c r="K123" s="297"/>
      <c r="L123" s="297"/>
      <c r="M123" s="297"/>
      <c r="N123" s="297"/>
      <c r="O123" s="297"/>
      <c r="P123" s="297"/>
      <c r="Q123" s="298"/>
    </row>
    <row r="124" spans="2:17" x14ac:dyDescent="0.35">
      <c r="B124" s="391"/>
      <c r="C124" s="445" t="s">
        <v>1345</v>
      </c>
      <c r="D124" s="626">
        <v>34</v>
      </c>
      <c r="E124" s="447">
        <v>6833.6778749600007</v>
      </c>
      <c r="F124" s="311">
        <v>0.10160001662429467</v>
      </c>
      <c r="G124" s="297"/>
      <c r="H124" s="297"/>
      <c r="I124" s="297"/>
      <c r="J124" s="297"/>
      <c r="K124" s="297"/>
      <c r="L124" s="297"/>
      <c r="M124" s="297"/>
      <c r="N124" s="297"/>
      <c r="O124" s="297"/>
      <c r="P124" s="297"/>
      <c r="Q124" s="298"/>
    </row>
    <row r="125" spans="2:17" x14ac:dyDescent="0.35">
      <c r="B125" s="391"/>
      <c r="C125" s="361" t="s">
        <v>1421</v>
      </c>
      <c r="D125" s="362">
        <f>SUM(D118:D124)</f>
        <v>7861</v>
      </c>
      <c r="E125" s="362">
        <f>SUM(E118:E124)</f>
        <v>23190.669645389997</v>
      </c>
      <c r="F125" s="363">
        <f>SUM(F118:F124)</f>
        <v>0.34478833574138007</v>
      </c>
      <c r="G125" s="297"/>
      <c r="H125" s="297"/>
      <c r="I125" s="297"/>
      <c r="J125" s="297"/>
      <c r="K125" s="297"/>
      <c r="L125" s="297"/>
      <c r="M125" s="297"/>
      <c r="N125" s="297"/>
      <c r="O125" s="297"/>
      <c r="P125" s="297"/>
      <c r="Q125" s="298"/>
    </row>
    <row r="126" spans="2:17" x14ac:dyDescent="0.35">
      <c r="B126" s="391"/>
      <c r="C126" s="297"/>
      <c r="D126" s="297"/>
      <c r="E126" s="297"/>
      <c r="F126" s="297"/>
      <c r="G126" s="297"/>
      <c r="H126" s="297"/>
      <c r="I126" s="297"/>
      <c r="J126" s="297"/>
      <c r="K126" s="297"/>
      <c r="L126" s="297"/>
      <c r="M126" s="297"/>
      <c r="N126" s="297"/>
      <c r="O126" s="297"/>
      <c r="P126" s="297"/>
      <c r="Q126" s="298"/>
    </row>
    <row r="127" spans="2:17" x14ac:dyDescent="0.35">
      <c r="B127" s="440"/>
      <c r="C127" s="297"/>
      <c r="D127" s="297"/>
      <c r="E127" s="297"/>
      <c r="F127" s="297"/>
      <c r="G127" s="297"/>
      <c r="H127" s="297"/>
      <c r="I127" s="297"/>
      <c r="J127" s="297"/>
      <c r="K127" s="297"/>
      <c r="L127" s="297"/>
      <c r="M127" s="297"/>
      <c r="N127" s="297"/>
      <c r="O127" s="297"/>
      <c r="P127" s="297"/>
      <c r="Q127" s="298"/>
    </row>
    <row r="128" spans="2:17" x14ac:dyDescent="0.35">
      <c r="B128" s="440" t="s">
        <v>1693</v>
      </c>
      <c r="C128" s="320" t="s">
        <v>1694</v>
      </c>
      <c r="D128" s="297"/>
      <c r="E128" s="297"/>
      <c r="F128" s="297"/>
      <c r="G128" s="297"/>
      <c r="H128" s="297"/>
      <c r="I128" s="297"/>
      <c r="J128" s="297"/>
      <c r="K128" s="297"/>
      <c r="L128" s="297"/>
      <c r="M128" s="297"/>
      <c r="N128" s="297"/>
      <c r="O128" s="297"/>
      <c r="P128" s="297"/>
      <c r="Q128" s="298"/>
    </row>
    <row r="129" spans="2:17" x14ac:dyDescent="0.35">
      <c r="B129" s="440"/>
      <c r="C129" s="297"/>
      <c r="D129" s="297"/>
      <c r="E129" s="297"/>
      <c r="F129" s="297"/>
      <c r="G129" s="297"/>
      <c r="H129" s="297"/>
      <c r="I129" s="297"/>
      <c r="J129" s="297"/>
      <c r="K129" s="297"/>
      <c r="L129" s="297"/>
      <c r="M129" s="297"/>
      <c r="N129" s="297"/>
      <c r="O129" s="297"/>
      <c r="P129" s="297"/>
      <c r="Q129" s="298"/>
    </row>
    <row r="130" spans="2:17" x14ac:dyDescent="0.35">
      <c r="B130" s="440"/>
      <c r="C130" s="297"/>
      <c r="D130" s="297"/>
      <c r="E130" s="297"/>
      <c r="F130" s="297"/>
      <c r="G130" s="297"/>
      <c r="H130" s="297"/>
      <c r="I130" s="297"/>
      <c r="J130" s="297"/>
      <c r="K130" s="297"/>
      <c r="L130" s="297"/>
      <c r="M130" s="297"/>
      <c r="N130" s="297"/>
      <c r="O130" s="297"/>
      <c r="P130" s="297"/>
      <c r="Q130" s="298"/>
    </row>
    <row r="131" spans="2:17" x14ac:dyDescent="0.35">
      <c r="B131" s="440"/>
      <c r="C131" s="297"/>
      <c r="D131" s="448" t="s">
        <v>1421</v>
      </c>
      <c r="E131" s="448" t="s">
        <v>1695</v>
      </c>
      <c r="F131" s="448" t="s">
        <v>1696</v>
      </c>
      <c r="G131" s="297"/>
      <c r="H131" s="297"/>
      <c r="I131" s="297"/>
      <c r="J131" s="297"/>
      <c r="K131" s="297"/>
      <c r="L131" s="297"/>
      <c r="M131" s="297"/>
      <c r="N131" s="297"/>
      <c r="O131" s="297"/>
      <c r="P131" s="297"/>
      <c r="Q131" s="298"/>
    </row>
    <row r="132" spans="2:17" x14ac:dyDescent="0.35">
      <c r="B132" s="440"/>
      <c r="C132" s="449" t="s">
        <v>1414</v>
      </c>
      <c r="D132" s="365">
        <f>E132+F132</f>
        <v>0</v>
      </c>
      <c r="E132" s="365">
        <v>0</v>
      </c>
      <c r="F132" s="366">
        <f>SUM(E138:E150)</f>
        <v>0</v>
      </c>
      <c r="G132" s="297"/>
      <c r="H132" s="297"/>
      <c r="I132" s="297"/>
      <c r="J132" s="297"/>
      <c r="K132" s="297"/>
      <c r="L132" s="297"/>
      <c r="M132" s="297"/>
      <c r="N132" s="297"/>
      <c r="O132" s="297"/>
      <c r="P132" s="297"/>
      <c r="Q132" s="298"/>
    </row>
    <row r="133" spans="2:17" x14ac:dyDescent="0.35">
      <c r="B133" s="440"/>
      <c r="C133" s="318"/>
      <c r="D133" s="327"/>
      <c r="E133" s="327"/>
      <c r="F133" s="305"/>
      <c r="G133" s="327"/>
      <c r="H133" s="297"/>
      <c r="I133" s="297"/>
      <c r="J133" s="297"/>
      <c r="K133" s="297"/>
      <c r="L133" s="297"/>
      <c r="M133" s="297"/>
      <c r="N133" s="297"/>
      <c r="O133" s="297"/>
      <c r="P133" s="297"/>
      <c r="Q133" s="298"/>
    </row>
    <row r="134" spans="2:17" x14ac:dyDescent="0.35">
      <c r="B134" s="304"/>
      <c r="C134" s="335"/>
      <c r="D134" s="297"/>
      <c r="E134" s="297"/>
      <c r="F134" s="297"/>
      <c r="G134" s="306"/>
      <c r="H134" s="297"/>
      <c r="I134" s="297"/>
      <c r="J134" s="297"/>
      <c r="K134" s="297"/>
      <c r="L134" s="297"/>
      <c r="M134" s="297"/>
      <c r="N134" s="297"/>
      <c r="O134" s="297"/>
      <c r="P134" s="297"/>
      <c r="Q134" s="298"/>
    </row>
    <row r="135" spans="2:17" s="327" customFormat="1" x14ac:dyDescent="0.35">
      <c r="B135" s="350"/>
      <c r="C135" s="715" t="s">
        <v>1697</v>
      </c>
      <c r="D135" s="716"/>
      <c r="E135" s="716"/>
      <c r="F135" s="716"/>
      <c r="G135" s="716"/>
      <c r="H135" s="716"/>
      <c r="I135" s="716"/>
      <c r="J135" s="716"/>
      <c r="K135" s="716"/>
      <c r="L135" s="716"/>
      <c r="M135" s="716"/>
      <c r="N135" s="717"/>
      <c r="Q135" s="353"/>
    </row>
    <row r="136" spans="2:17" ht="26.25" customHeight="1" x14ac:dyDescent="0.35">
      <c r="B136" s="304"/>
      <c r="C136" s="689" t="s">
        <v>1659</v>
      </c>
      <c r="D136" s="689" t="s">
        <v>1660</v>
      </c>
      <c r="E136" s="718" t="s">
        <v>1661</v>
      </c>
      <c r="F136" s="720" t="s">
        <v>1387</v>
      </c>
      <c r="G136" s="721"/>
      <c r="H136" s="722"/>
      <c r="I136" s="718" t="s">
        <v>1662</v>
      </c>
      <c r="J136" s="718" t="s">
        <v>1663</v>
      </c>
      <c r="K136" s="738" t="s">
        <v>1664</v>
      </c>
      <c r="L136" s="739"/>
      <c r="M136" s="739"/>
      <c r="N136" s="740"/>
      <c r="O136" s="297"/>
      <c r="P136" s="297"/>
      <c r="Q136" s="298"/>
    </row>
    <row r="137" spans="2:17" x14ac:dyDescent="0.35">
      <c r="B137" s="304"/>
      <c r="C137" s="690"/>
      <c r="D137" s="690"/>
      <c r="E137" s="719"/>
      <c r="F137" s="367" t="s">
        <v>1391</v>
      </c>
      <c r="G137" s="367" t="s">
        <v>1392</v>
      </c>
      <c r="H137" s="367" t="s">
        <v>1393</v>
      </c>
      <c r="I137" s="719"/>
      <c r="J137" s="719"/>
      <c r="K137" s="741"/>
      <c r="L137" s="742"/>
      <c r="M137" s="742"/>
      <c r="N137" s="743"/>
      <c r="O137" s="297"/>
      <c r="P137" s="297"/>
      <c r="Q137" s="298"/>
    </row>
    <row r="138" spans="2:17" x14ac:dyDescent="0.35">
      <c r="B138" s="304"/>
      <c r="C138" s="450"/>
      <c r="D138" s="451"/>
      <c r="E138" s="452"/>
      <c r="F138" s="452"/>
      <c r="G138" s="452"/>
      <c r="H138" s="452"/>
      <c r="I138" s="451"/>
      <c r="J138" s="453"/>
      <c r="K138" s="735"/>
      <c r="L138" s="736"/>
      <c r="M138" s="736"/>
      <c r="N138" s="736"/>
      <c r="O138" s="297"/>
      <c r="P138" s="297"/>
      <c r="Q138" s="298"/>
    </row>
    <row r="139" spans="2:17" x14ac:dyDescent="0.35">
      <c r="B139" s="304"/>
      <c r="C139" s="450"/>
      <c r="D139" s="454"/>
      <c r="E139" s="452"/>
      <c r="F139" s="452"/>
      <c r="G139" s="452"/>
      <c r="H139" s="452"/>
      <c r="I139" s="454"/>
      <c r="J139" s="455"/>
      <c r="K139" s="744"/>
      <c r="L139" s="736"/>
      <c r="M139" s="736"/>
      <c r="N139" s="736"/>
      <c r="O139" s="297"/>
      <c r="P139" s="297"/>
      <c r="Q139" s="298"/>
    </row>
    <row r="140" spans="2:17" x14ac:dyDescent="0.35">
      <c r="B140" s="304"/>
      <c r="C140" s="450"/>
      <c r="D140" s="451"/>
      <c r="E140" s="452"/>
      <c r="F140" s="452"/>
      <c r="G140" s="452"/>
      <c r="H140" s="452"/>
      <c r="I140" s="451"/>
      <c r="J140" s="453"/>
      <c r="K140" s="735"/>
      <c r="L140" s="736"/>
      <c r="M140" s="736"/>
      <c r="N140" s="736"/>
      <c r="O140" s="297"/>
      <c r="P140" s="297"/>
      <c r="Q140" s="298"/>
    </row>
    <row r="141" spans="2:17" x14ac:dyDescent="0.35">
      <c r="B141" s="304"/>
      <c r="C141" s="450"/>
      <c r="D141" s="451"/>
      <c r="E141" s="452"/>
      <c r="F141" s="452"/>
      <c r="G141" s="452"/>
      <c r="H141" s="452"/>
      <c r="I141" s="451"/>
      <c r="J141" s="453"/>
      <c r="K141" s="735"/>
      <c r="L141" s="736"/>
      <c r="M141" s="736"/>
      <c r="N141" s="736"/>
      <c r="O141" s="297"/>
      <c r="P141" s="297"/>
      <c r="Q141" s="298"/>
    </row>
    <row r="142" spans="2:17" x14ac:dyDescent="0.35">
      <c r="B142" s="304"/>
      <c r="C142" s="450"/>
      <c r="D142" s="451"/>
      <c r="E142" s="452"/>
      <c r="F142" s="452"/>
      <c r="G142" s="452"/>
      <c r="H142" s="452"/>
      <c r="I142" s="451"/>
      <c r="J142" s="453"/>
      <c r="K142" s="735"/>
      <c r="L142" s="736"/>
      <c r="M142" s="736"/>
      <c r="N142" s="736"/>
      <c r="O142" s="297"/>
      <c r="P142" s="297"/>
      <c r="Q142" s="298"/>
    </row>
    <row r="143" spans="2:17" x14ac:dyDescent="0.35">
      <c r="B143" s="304"/>
      <c r="C143" s="450"/>
      <c r="D143" s="451"/>
      <c r="E143" s="452"/>
      <c r="F143" s="452"/>
      <c r="G143" s="452"/>
      <c r="H143" s="452"/>
      <c r="I143" s="451"/>
      <c r="J143" s="453"/>
      <c r="K143" s="735"/>
      <c r="L143" s="736"/>
      <c r="M143" s="736"/>
      <c r="N143" s="736"/>
      <c r="O143" s="297"/>
      <c r="P143" s="297"/>
      <c r="Q143" s="298"/>
    </row>
    <row r="144" spans="2:17" x14ac:dyDescent="0.35">
      <c r="B144" s="304"/>
      <c r="C144" s="450"/>
      <c r="D144" s="451"/>
      <c r="E144" s="452"/>
      <c r="F144" s="452"/>
      <c r="G144" s="452"/>
      <c r="H144" s="452"/>
      <c r="I144" s="451"/>
      <c r="J144" s="453"/>
      <c r="K144" s="735"/>
      <c r="L144" s="736"/>
      <c r="M144" s="736"/>
      <c r="N144" s="736"/>
      <c r="O144" s="297"/>
      <c r="P144" s="297"/>
      <c r="Q144" s="298"/>
    </row>
    <row r="145" spans="2:17" x14ac:dyDescent="0.35">
      <c r="B145" s="304"/>
      <c r="C145" s="450"/>
      <c r="D145" s="451"/>
      <c r="E145" s="452"/>
      <c r="F145" s="452"/>
      <c r="G145" s="452"/>
      <c r="H145" s="452"/>
      <c r="I145" s="451"/>
      <c r="J145" s="453"/>
      <c r="K145" s="735"/>
      <c r="L145" s="736"/>
      <c r="M145" s="736"/>
      <c r="N145" s="736"/>
      <c r="O145" s="297"/>
      <c r="P145" s="297"/>
      <c r="Q145" s="298"/>
    </row>
    <row r="146" spans="2:17" x14ac:dyDescent="0.35">
      <c r="B146" s="304"/>
      <c r="C146" s="450"/>
      <c r="D146" s="451"/>
      <c r="E146" s="452"/>
      <c r="F146" s="452"/>
      <c r="G146" s="452"/>
      <c r="H146" s="452"/>
      <c r="I146" s="451"/>
      <c r="J146" s="453"/>
      <c r="K146" s="735"/>
      <c r="L146" s="736"/>
      <c r="M146" s="736"/>
      <c r="N146" s="736"/>
      <c r="O146" s="297"/>
      <c r="P146" s="297"/>
      <c r="Q146" s="298"/>
    </row>
    <row r="147" spans="2:17" x14ac:dyDescent="0.35">
      <c r="B147" s="304"/>
      <c r="C147" s="450"/>
      <c r="D147" s="451"/>
      <c r="E147" s="452"/>
      <c r="F147" s="452"/>
      <c r="G147" s="452"/>
      <c r="H147" s="452"/>
      <c r="I147" s="451"/>
      <c r="J147" s="453"/>
      <c r="K147" s="735"/>
      <c r="L147" s="736"/>
      <c r="M147" s="736"/>
      <c r="N147" s="736"/>
      <c r="O147" s="297"/>
      <c r="P147" s="297"/>
      <c r="Q147" s="298"/>
    </row>
    <row r="148" spans="2:17" x14ac:dyDescent="0.35">
      <c r="B148" s="304"/>
      <c r="C148" s="450"/>
      <c r="D148" s="451"/>
      <c r="E148" s="452"/>
      <c r="F148" s="452"/>
      <c r="G148" s="452"/>
      <c r="H148" s="452"/>
      <c r="I148" s="451"/>
      <c r="J148" s="453"/>
      <c r="K148" s="735"/>
      <c r="L148" s="736"/>
      <c r="M148" s="736"/>
      <c r="N148" s="736"/>
      <c r="O148" s="297"/>
      <c r="P148" s="297"/>
      <c r="Q148" s="298"/>
    </row>
    <row r="149" spans="2:17" x14ac:dyDescent="0.35">
      <c r="B149" s="304"/>
      <c r="C149" s="450"/>
      <c r="D149" s="451"/>
      <c r="E149" s="452"/>
      <c r="F149" s="452"/>
      <c r="G149" s="452"/>
      <c r="H149" s="452"/>
      <c r="I149" s="451"/>
      <c r="J149" s="453"/>
      <c r="K149" s="735"/>
      <c r="L149" s="736"/>
      <c r="M149" s="736"/>
      <c r="N149" s="736"/>
      <c r="O149" s="297"/>
      <c r="P149" s="297"/>
      <c r="Q149" s="298"/>
    </row>
    <row r="150" spans="2:17" x14ac:dyDescent="0.35">
      <c r="B150" s="304"/>
      <c r="C150" s="450"/>
      <c r="D150" s="451"/>
      <c r="E150" s="452"/>
      <c r="F150" s="452"/>
      <c r="G150" s="452"/>
      <c r="H150" s="452"/>
      <c r="I150" s="451"/>
      <c r="J150" s="453"/>
      <c r="K150" s="735"/>
      <c r="L150" s="736"/>
      <c r="M150" s="736"/>
      <c r="N150" s="736"/>
      <c r="O150" s="297"/>
      <c r="P150" s="297"/>
      <c r="Q150" s="298"/>
    </row>
    <row r="151" spans="2:17" x14ac:dyDescent="0.35">
      <c r="B151" s="304"/>
      <c r="C151" s="456"/>
      <c r="D151" s="456"/>
      <c r="E151" s="456"/>
      <c r="F151" s="456"/>
      <c r="G151" s="456"/>
      <c r="H151" s="456"/>
      <c r="I151" s="456"/>
      <c r="J151" s="456"/>
      <c r="K151" s="745"/>
      <c r="L151" s="736"/>
      <c r="M151" s="736"/>
      <c r="N151" s="736"/>
      <c r="O151" s="297"/>
      <c r="P151" s="297"/>
      <c r="Q151" s="298"/>
    </row>
    <row r="152" spans="2:17" ht="15" thickBot="1" x14ac:dyDescent="0.4">
      <c r="B152" s="376"/>
      <c r="C152" s="377"/>
      <c r="D152" s="377"/>
      <c r="E152" s="377"/>
      <c r="F152" s="377"/>
      <c r="G152" s="377"/>
      <c r="H152" s="377"/>
      <c r="I152" s="377"/>
      <c r="J152" s="377"/>
      <c r="K152" s="377"/>
      <c r="L152" s="377"/>
      <c r="M152" s="377"/>
      <c r="N152" s="377"/>
      <c r="O152" s="377"/>
      <c r="P152" s="377"/>
      <c r="Q152" s="378"/>
    </row>
  </sheetData>
  <sheetProtection password="B0C4" sheet="1" objects="1" scenarios="1"/>
  <mergeCells count="48">
    <mergeCell ref="K149:N149"/>
    <mergeCell ref="K150:N150"/>
    <mergeCell ref="K151:N151"/>
    <mergeCell ref="K143:N143"/>
    <mergeCell ref="K144:N144"/>
    <mergeCell ref="K145:N145"/>
    <mergeCell ref="K146:N146"/>
    <mergeCell ref="K147:N147"/>
    <mergeCell ref="K148:N148"/>
    <mergeCell ref="K142:N142"/>
    <mergeCell ref="C110:D110"/>
    <mergeCell ref="C113:D113"/>
    <mergeCell ref="C114:D114"/>
    <mergeCell ref="C135:N135"/>
    <mergeCell ref="C136:C137"/>
    <mergeCell ref="D136:D137"/>
    <mergeCell ref="E136:E137"/>
    <mergeCell ref="F136:H136"/>
    <mergeCell ref="I136:I137"/>
    <mergeCell ref="J136:J137"/>
    <mergeCell ref="K136:N137"/>
    <mergeCell ref="K138:N138"/>
    <mergeCell ref="K139:N139"/>
    <mergeCell ref="K140:N140"/>
    <mergeCell ref="K141:N141"/>
    <mergeCell ref="C109:D109"/>
    <mergeCell ref="C63:D63"/>
    <mergeCell ref="C64:D64"/>
    <mergeCell ref="C65:D65"/>
    <mergeCell ref="C66:D66"/>
    <mergeCell ref="C67:D67"/>
    <mergeCell ref="C68:D68"/>
    <mergeCell ref="C69:D69"/>
    <mergeCell ref="C70:D70"/>
    <mergeCell ref="C71:D71"/>
    <mergeCell ref="C72:D72"/>
    <mergeCell ref="C73:D73"/>
    <mergeCell ref="C62:D62"/>
    <mergeCell ref="D4:F4"/>
    <mergeCell ref="C28:C33"/>
    <mergeCell ref="C35:C36"/>
    <mergeCell ref="C37:D37"/>
    <mergeCell ref="C44:C49"/>
    <mergeCell ref="C51:C52"/>
    <mergeCell ref="C53:D53"/>
    <mergeCell ref="C58:D58"/>
    <mergeCell ref="C60:D60"/>
    <mergeCell ref="C61:D61"/>
  </mergeCells>
  <pageMargins left="0.23622047244094491" right="0.23622047244094491" top="0.55118110236220474" bottom="0.55118110236220474" header="0.31496062992125984" footer="0.31496062992125984"/>
  <pageSetup paperSize="9" scale="59" fitToHeight="0" orientation="landscape" r:id="rId1"/>
  <rowBreaks count="2" manualBreakCount="2">
    <brk id="40" max="16" man="1"/>
    <brk id="74"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DK77"/>
  <sheetViews>
    <sheetView showGridLines="0" topLeftCell="A40" zoomScale="60" zoomScaleNormal="60" workbookViewId="0">
      <selection activeCell="I16" sqref="I16"/>
    </sheetView>
  </sheetViews>
  <sheetFormatPr baseColWidth="10" defaultColWidth="11.453125" defaultRowHeight="14.5" x14ac:dyDescent="0.35"/>
  <cols>
    <col min="1" max="1" width="5.81640625" style="64" customWidth="1"/>
    <col min="2" max="2" width="5.54296875" customWidth="1"/>
    <col min="3" max="3" width="18.453125" customWidth="1"/>
    <col min="4" max="4" width="16.453125" customWidth="1"/>
    <col min="9" max="9" width="20.26953125" customWidth="1"/>
    <col min="10" max="115" width="11.453125" style="64"/>
  </cols>
  <sheetData>
    <row r="1" spans="1:115" ht="15" thickBot="1" x14ac:dyDescent="0.4"/>
    <row r="2" spans="1:115" s="295" customFormat="1" x14ac:dyDescent="0.35">
      <c r="A2" s="64"/>
      <c r="B2" s="457"/>
      <c r="C2" s="292" t="s">
        <v>1510</v>
      </c>
      <c r="D2" s="293"/>
      <c r="E2" s="293"/>
      <c r="F2" s="293"/>
      <c r="G2" s="293"/>
      <c r="H2" s="293"/>
      <c r="I2" s="29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row>
    <row r="3" spans="1:115" x14ac:dyDescent="0.35">
      <c r="B3" s="385"/>
      <c r="C3" s="297"/>
      <c r="D3" s="297"/>
      <c r="E3" s="297"/>
      <c r="F3" s="297"/>
      <c r="G3" s="297"/>
      <c r="H3" s="297"/>
      <c r="I3" s="298"/>
    </row>
    <row r="4" spans="1:115" x14ac:dyDescent="0.35">
      <c r="B4" s="385"/>
      <c r="C4" s="299" t="s">
        <v>1511</v>
      </c>
      <c r="D4" s="695" t="s">
        <v>1334</v>
      </c>
      <c r="E4" s="695"/>
      <c r="F4" s="695"/>
      <c r="G4" s="297"/>
      <c r="H4" s="297"/>
      <c r="I4" s="298"/>
    </row>
    <row r="5" spans="1:115" x14ac:dyDescent="0.35">
      <c r="B5" s="385"/>
      <c r="C5" s="299" t="s">
        <v>1381</v>
      </c>
      <c r="D5" s="152">
        <f>'D1. NTT Overview'!D5</f>
        <v>44196</v>
      </c>
      <c r="E5" s="297"/>
      <c r="F5" s="297"/>
      <c r="G5" s="297"/>
      <c r="H5" s="297"/>
      <c r="I5" s="298"/>
    </row>
    <row r="6" spans="1:115" x14ac:dyDescent="0.35">
      <c r="B6" s="385"/>
      <c r="C6" s="297"/>
      <c r="D6" s="297"/>
      <c r="E6" s="297"/>
      <c r="F6" s="297"/>
      <c r="G6" s="297"/>
      <c r="H6" s="297"/>
      <c r="I6" s="298"/>
    </row>
    <row r="7" spans="1:115" s="462" customFormat="1" ht="13" x14ac:dyDescent="0.3">
      <c r="A7" s="458"/>
      <c r="B7" s="459">
        <v>6</v>
      </c>
      <c r="C7" s="460" t="s">
        <v>1489</v>
      </c>
      <c r="D7" s="460"/>
      <c r="E7" s="460"/>
      <c r="F7" s="460"/>
      <c r="G7" s="460"/>
      <c r="H7" s="460"/>
      <c r="I7" s="461"/>
      <c r="J7" s="458"/>
      <c r="K7" s="458"/>
      <c r="L7" s="458"/>
      <c r="M7" s="458"/>
      <c r="N7" s="458"/>
      <c r="O7" s="458"/>
      <c r="P7" s="458"/>
      <c r="Q7" s="458"/>
      <c r="R7" s="458"/>
      <c r="S7" s="458"/>
      <c r="T7" s="458"/>
      <c r="U7" s="458"/>
      <c r="V7" s="458"/>
      <c r="W7" s="458"/>
      <c r="X7" s="458"/>
      <c r="Y7" s="458"/>
      <c r="Z7" s="458"/>
      <c r="AA7" s="458"/>
      <c r="AB7" s="458"/>
      <c r="AC7" s="458"/>
      <c r="AD7" s="458"/>
      <c r="AE7" s="458"/>
      <c r="AF7" s="458"/>
      <c r="AG7" s="458"/>
      <c r="AH7" s="458"/>
      <c r="AI7" s="458"/>
      <c r="AJ7" s="458"/>
      <c r="AK7" s="458"/>
      <c r="AL7" s="458"/>
      <c r="AM7" s="458"/>
      <c r="AN7" s="458"/>
      <c r="AO7" s="458"/>
      <c r="AP7" s="458"/>
      <c r="AQ7" s="458"/>
      <c r="AR7" s="458"/>
      <c r="AS7" s="458"/>
      <c r="AT7" s="458"/>
      <c r="AU7" s="458"/>
      <c r="AV7" s="458"/>
      <c r="AW7" s="458"/>
      <c r="AX7" s="458"/>
      <c r="AY7" s="458"/>
      <c r="AZ7" s="458"/>
      <c r="BA7" s="458"/>
      <c r="BB7" s="458"/>
      <c r="BC7" s="458"/>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c r="DJ7" s="458"/>
      <c r="DK7" s="458"/>
    </row>
    <row r="8" spans="1:115" x14ac:dyDescent="0.35">
      <c r="B8" s="296"/>
      <c r="C8" s="297"/>
      <c r="D8" s="297"/>
      <c r="E8" s="297"/>
      <c r="F8" s="297"/>
      <c r="G8" s="297"/>
      <c r="H8" s="297"/>
      <c r="I8" s="298"/>
    </row>
    <row r="9" spans="1:115" x14ac:dyDescent="0.35">
      <c r="B9" s="296"/>
      <c r="C9" s="297"/>
      <c r="D9" s="297"/>
      <c r="E9" s="297"/>
      <c r="F9" s="297"/>
      <c r="G9" s="297"/>
      <c r="H9" s="297"/>
      <c r="I9" s="298"/>
    </row>
    <row r="10" spans="1:115" x14ac:dyDescent="0.35">
      <c r="B10" s="296" t="s">
        <v>1490</v>
      </c>
      <c r="C10" s="335" t="s">
        <v>1491</v>
      </c>
      <c r="D10" s="297"/>
      <c r="E10" s="297"/>
      <c r="F10" s="297"/>
      <c r="G10" s="297"/>
      <c r="H10" s="297"/>
      <c r="I10" s="298"/>
    </row>
    <row r="11" spans="1:115" x14ac:dyDescent="0.35">
      <c r="B11" s="296"/>
      <c r="C11" s="297"/>
      <c r="D11" s="297"/>
      <c r="E11" s="297"/>
      <c r="F11" s="297"/>
      <c r="G11" s="297"/>
      <c r="H11" s="297"/>
      <c r="I11" s="298"/>
    </row>
    <row r="12" spans="1:115" x14ac:dyDescent="0.35">
      <c r="B12" s="296"/>
      <c r="C12" s="339" t="s">
        <v>1698</v>
      </c>
      <c r="D12" s="297"/>
      <c r="E12" s="297"/>
      <c r="F12" s="297"/>
      <c r="G12" s="297"/>
      <c r="H12" s="297"/>
      <c r="I12" s="298"/>
    </row>
    <row r="13" spans="1:115" x14ac:dyDescent="0.35">
      <c r="B13" s="296"/>
      <c r="C13" s="306"/>
      <c r="D13" s="297"/>
      <c r="E13" s="297"/>
      <c r="F13" s="297"/>
      <c r="G13" s="297"/>
      <c r="H13" s="297"/>
      <c r="I13" s="298"/>
    </row>
    <row r="14" spans="1:115" x14ac:dyDescent="0.35">
      <c r="B14" s="296"/>
      <c r="C14" s="306"/>
      <c r="D14" s="297"/>
      <c r="E14" s="176">
        <v>2020</v>
      </c>
      <c r="F14" s="567">
        <v>2019</v>
      </c>
      <c r="G14" s="566">
        <v>2018</v>
      </c>
      <c r="H14" s="566">
        <v>2017</v>
      </c>
      <c r="I14" s="298"/>
    </row>
    <row r="15" spans="1:115" x14ac:dyDescent="0.35">
      <c r="B15" s="296"/>
      <c r="C15" s="731" t="s">
        <v>1492</v>
      </c>
      <c r="D15" s="732"/>
      <c r="E15" s="364">
        <v>37264.120000000003</v>
      </c>
      <c r="F15" s="364">
        <v>38227.343000000001</v>
      </c>
      <c r="G15" s="364">
        <v>40678.373</v>
      </c>
      <c r="H15" s="364">
        <v>40793.838000000003</v>
      </c>
      <c r="I15" s="298"/>
    </row>
    <row r="16" spans="1:115" x14ac:dyDescent="0.35">
      <c r="B16" s="296"/>
      <c r="C16" s="731" t="s">
        <v>1493</v>
      </c>
      <c r="D16" s="732"/>
      <c r="E16" s="364">
        <v>18560.137999999999</v>
      </c>
      <c r="F16" s="364">
        <v>21642.517</v>
      </c>
      <c r="G16" s="364">
        <v>22125.427</v>
      </c>
      <c r="H16" s="364">
        <v>21915.741999999998</v>
      </c>
      <c r="I16" s="298"/>
    </row>
    <row r="17" spans="2:9" x14ac:dyDescent="0.35">
      <c r="B17" s="296"/>
      <c r="C17" s="660" t="s">
        <v>1494</v>
      </c>
      <c r="D17" s="662"/>
      <c r="E17" s="215">
        <f>E15+E16</f>
        <v>55824.258000000002</v>
      </c>
      <c r="F17" s="215">
        <v>59869.86</v>
      </c>
      <c r="G17" s="215">
        <v>62803.8</v>
      </c>
      <c r="H17" s="215">
        <v>62709.58</v>
      </c>
      <c r="I17" s="298"/>
    </row>
    <row r="18" spans="2:9" x14ac:dyDescent="0.35">
      <c r="B18" s="296"/>
      <c r="C18" s="308"/>
      <c r="D18" s="308"/>
      <c r="E18" s="463"/>
      <c r="F18" s="560"/>
      <c r="G18" s="463"/>
      <c r="H18" s="463"/>
      <c r="I18" s="298"/>
    </row>
    <row r="19" spans="2:9" x14ac:dyDescent="0.35">
      <c r="B19" s="296"/>
      <c r="C19" s="731" t="s">
        <v>1495</v>
      </c>
      <c r="D19" s="732"/>
      <c r="E19" s="364">
        <v>53573.883999999998</v>
      </c>
      <c r="F19" s="364">
        <v>57397.311999999998</v>
      </c>
      <c r="G19" s="364">
        <v>60019.99</v>
      </c>
      <c r="H19" s="464">
        <v>59072.659</v>
      </c>
      <c r="I19" s="298"/>
    </row>
    <row r="20" spans="2:9" x14ac:dyDescent="0.35">
      <c r="B20" s="296"/>
      <c r="C20" s="731" t="s">
        <v>1496</v>
      </c>
      <c r="D20" s="732"/>
      <c r="E20" s="364">
        <v>176.43799999999999</v>
      </c>
      <c r="F20" s="364">
        <v>189.44300000000001</v>
      </c>
      <c r="G20" s="364">
        <v>226.17099999999999</v>
      </c>
      <c r="H20" s="464">
        <v>210.62899999999999</v>
      </c>
      <c r="I20" s="298"/>
    </row>
    <row r="21" spans="2:9" x14ac:dyDescent="0.35">
      <c r="B21" s="296"/>
      <c r="C21" s="731" t="s">
        <v>1497</v>
      </c>
      <c r="D21" s="732"/>
      <c r="E21" s="364">
        <v>1211.174</v>
      </c>
      <c r="F21" s="364">
        <v>1205.413</v>
      </c>
      <c r="G21" s="364">
        <v>1517.8520000000001</v>
      </c>
      <c r="H21" s="464">
        <v>2302.9180000000001</v>
      </c>
      <c r="I21" s="298"/>
    </row>
    <row r="22" spans="2:9" x14ac:dyDescent="0.35">
      <c r="B22" s="296"/>
      <c r="C22" s="731" t="s">
        <v>1498</v>
      </c>
      <c r="D22" s="732"/>
      <c r="E22" s="364">
        <v>0</v>
      </c>
      <c r="F22" s="364">
        <v>8.1989999999999998</v>
      </c>
      <c r="G22" s="364">
        <v>7.9669999999999996</v>
      </c>
      <c r="H22" s="464">
        <v>81.316000000000003</v>
      </c>
      <c r="I22" s="298"/>
    </row>
    <row r="23" spans="2:9" x14ac:dyDescent="0.35">
      <c r="B23" s="296"/>
      <c r="C23" s="731" t="s">
        <v>1499</v>
      </c>
      <c r="D23" s="732"/>
      <c r="E23" s="364">
        <v>614.55899999999997</v>
      </c>
      <c r="F23" s="364">
        <v>648.95899999999995</v>
      </c>
      <c r="G23" s="364">
        <v>612.70100000000002</v>
      </c>
      <c r="H23" s="464">
        <v>619.56299999999999</v>
      </c>
      <c r="I23" s="298"/>
    </row>
    <row r="24" spans="2:9" x14ac:dyDescent="0.35">
      <c r="B24" s="296"/>
      <c r="C24" s="731" t="s">
        <v>1699</v>
      </c>
      <c r="D24" s="732"/>
      <c r="E24" s="364"/>
      <c r="F24" s="364"/>
      <c r="G24" s="364">
        <v>0</v>
      </c>
      <c r="H24" s="464"/>
      <c r="I24" s="298"/>
    </row>
    <row r="25" spans="2:9" x14ac:dyDescent="0.35">
      <c r="B25" s="296"/>
      <c r="C25" s="731" t="s">
        <v>1700</v>
      </c>
      <c r="D25" s="732"/>
      <c r="E25" s="364"/>
      <c r="F25" s="364"/>
      <c r="G25" s="364">
        <v>0</v>
      </c>
      <c r="H25" s="464"/>
      <c r="I25" s="298"/>
    </row>
    <row r="26" spans="2:9" x14ac:dyDescent="0.35">
      <c r="B26" s="296"/>
      <c r="C26" s="731" t="s">
        <v>1701</v>
      </c>
      <c r="D26" s="732"/>
      <c r="E26" s="364">
        <v>248.20099999999999</v>
      </c>
      <c r="F26" s="364">
        <v>420.53</v>
      </c>
      <c r="G26" s="364">
        <v>419.11900000000003</v>
      </c>
      <c r="H26" s="464">
        <v>422.49400000000003</v>
      </c>
      <c r="I26" s="298"/>
    </row>
    <row r="27" spans="2:9" x14ac:dyDescent="0.35">
      <c r="B27" s="296"/>
      <c r="C27" s="747" t="s">
        <v>92</v>
      </c>
      <c r="D27" s="748"/>
      <c r="E27" s="364"/>
      <c r="F27" s="364"/>
      <c r="G27" s="364"/>
      <c r="H27" s="366"/>
      <c r="I27" s="298"/>
    </row>
    <row r="28" spans="2:9" x14ac:dyDescent="0.35">
      <c r="B28" s="296"/>
      <c r="C28" s="660" t="s">
        <v>1494</v>
      </c>
      <c r="D28" s="662"/>
      <c r="E28" s="215">
        <f>SUM(E19:E27)</f>
        <v>55824.256000000001</v>
      </c>
      <c r="F28" s="215">
        <v>59869.856</v>
      </c>
      <c r="G28" s="215">
        <v>62803.799999999996</v>
      </c>
      <c r="H28" s="215">
        <v>62709.578999999998</v>
      </c>
      <c r="I28" s="298"/>
    </row>
    <row r="29" spans="2:9" x14ac:dyDescent="0.35">
      <c r="B29" s="296"/>
      <c r="C29" s="308"/>
      <c r="D29" s="308"/>
      <c r="E29" s="463"/>
      <c r="F29" s="560"/>
      <c r="G29" s="463"/>
      <c r="H29" s="560"/>
      <c r="I29" s="298"/>
    </row>
    <row r="30" spans="2:9" x14ac:dyDescent="0.35">
      <c r="B30" s="296"/>
      <c r="C30" s="746" t="s">
        <v>227</v>
      </c>
      <c r="D30" s="746"/>
      <c r="E30" s="364">
        <v>52111.915000000001</v>
      </c>
      <c r="F30" s="364">
        <v>54328.22</v>
      </c>
      <c r="G30" s="364">
        <v>56604.044999999998</v>
      </c>
      <c r="H30" s="364">
        <v>56473.345000000001</v>
      </c>
      <c r="I30" s="298"/>
    </row>
    <row r="31" spans="2:9" x14ac:dyDescent="0.35">
      <c r="B31" s="296"/>
      <c r="C31" s="746" t="s">
        <v>229</v>
      </c>
      <c r="D31" s="746"/>
      <c r="E31" s="364">
        <v>1213.75</v>
      </c>
      <c r="F31" s="364">
        <v>2859.8490000000002</v>
      </c>
      <c r="G31" s="364">
        <v>2954.6170000000002</v>
      </c>
      <c r="H31" s="364">
        <v>2989.0419999999999</v>
      </c>
      <c r="I31" s="298"/>
    </row>
    <row r="32" spans="2:9" x14ac:dyDescent="0.35">
      <c r="B32" s="296"/>
      <c r="C32" s="746" t="s">
        <v>92</v>
      </c>
      <c r="D32" s="746"/>
      <c r="E32" s="364">
        <v>2498.5929999999998</v>
      </c>
      <c r="F32" s="364">
        <v>2681.7910000000002</v>
      </c>
      <c r="G32" s="364">
        <v>3245.1379999999999</v>
      </c>
      <c r="H32" s="364">
        <v>3247.1909999999998</v>
      </c>
      <c r="I32" s="298"/>
    </row>
    <row r="33" spans="2:9" x14ac:dyDescent="0.35">
      <c r="B33" s="296"/>
      <c r="C33" s="728" t="s">
        <v>1494</v>
      </c>
      <c r="D33" s="728"/>
      <c r="E33" s="215">
        <f>SUM(E30:E32)</f>
        <v>55824.258000000002</v>
      </c>
      <c r="F33" s="215">
        <v>59869.86</v>
      </c>
      <c r="G33" s="215">
        <v>62803.799999999996</v>
      </c>
      <c r="H33" s="215">
        <v>62709.578000000001</v>
      </c>
      <c r="I33" s="298"/>
    </row>
    <row r="34" spans="2:9" x14ac:dyDescent="0.35">
      <c r="B34" s="296"/>
      <c r="C34" s="297"/>
      <c r="D34" s="297"/>
      <c r="E34" s="465"/>
      <c r="F34" s="465"/>
      <c r="G34" s="465"/>
      <c r="H34" s="465"/>
      <c r="I34" s="298"/>
    </row>
    <row r="35" spans="2:9" x14ac:dyDescent="0.35">
      <c r="B35" s="296"/>
      <c r="C35" s="297"/>
      <c r="D35" s="297"/>
      <c r="E35" s="465"/>
      <c r="F35" s="465"/>
      <c r="G35" s="465"/>
      <c r="H35" s="465"/>
      <c r="I35" s="298"/>
    </row>
    <row r="36" spans="2:9" x14ac:dyDescent="0.35">
      <c r="B36" s="296" t="s">
        <v>1500</v>
      </c>
      <c r="C36" s="335" t="s">
        <v>1501</v>
      </c>
      <c r="D36" s="297"/>
      <c r="E36" s="465"/>
      <c r="F36" s="465"/>
      <c r="G36" s="465"/>
      <c r="H36" s="465"/>
      <c r="I36" s="298"/>
    </row>
    <row r="37" spans="2:9" x14ac:dyDescent="0.35">
      <c r="B37" s="440"/>
      <c r="C37" s="297"/>
      <c r="D37" s="297"/>
      <c r="E37" s="465"/>
      <c r="F37" s="465"/>
      <c r="G37" s="465"/>
      <c r="H37" s="465"/>
      <c r="I37" s="298"/>
    </row>
    <row r="38" spans="2:9" x14ac:dyDescent="0.35">
      <c r="B38" s="296"/>
      <c r="C38" s="339" t="s">
        <v>1702</v>
      </c>
      <c r="D38" s="297"/>
      <c r="E38" s="297"/>
      <c r="F38" s="297"/>
      <c r="G38" s="297"/>
      <c r="H38" s="297"/>
      <c r="I38" s="298"/>
    </row>
    <row r="39" spans="2:9" x14ac:dyDescent="0.35">
      <c r="B39" s="296"/>
      <c r="C39" s="306"/>
      <c r="D39" s="297"/>
      <c r="E39" s="297"/>
      <c r="F39" s="297"/>
      <c r="G39" s="297"/>
      <c r="H39" s="297"/>
      <c r="I39" s="298"/>
    </row>
    <row r="40" spans="2:9" x14ac:dyDescent="0.35">
      <c r="B40" s="296"/>
      <c r="C40" s="306"/>
      <c r="D40" s="297"/>
      <c r="E40" s="176">
        <v>2020</v>
      </c>
      <c r="F40" s="566">
        <v>2019</v>
      </c>
      <c r="G40" s="566">
        <v>2018</v>
      </c>
      <c r="H40" s="566">
        <v>2017</v>
      </c>
      <c r="I40" s="298"/>
    </row>
    <row r="41" spans="2:9" x14ac:dyDescent="0.35">
      <c r="B41" s="296"/>
      <c r="C41" s="746" t="s">
        <v>1492</v>
      </c>
      <c r="D41" s="746"/>
      <c r="E41" s="364">
        <v>2800</v>
      </c>
      <c r="F41" s="364">
        <v>2510</v>
      </c>
      <c r="G41" s="364">
        <v>5230</v>
      </c>
      <c r="H41" s="364">
        <v>4750</v>
      </c>
      <c r="I41" s="298"/>
    </row>
    <row r="42" spans="2:9" x14ac:dyDescent="0.35">
      <c r="B42" s="296"/>
      <c r="C42" s="746" t="s">
        <v>1493</v>
      </c>
      <c r="D42" s="746"/>
      <c r="E42" s="364">
        <v>225</v>
      </c>
      <c r="F42" s="364">
        <v>490</v>
      </c>
      <c r="G42" s="364">
        <v>488</v>
      </c>
      <c r="H42" s="364">
        <v>1310</v>
      </c>
      <c r="I42" s="298"/>
    </row>
    <row r="43" spans="2:9" x14ac:dyDescent="0.35">
      <c r="B43" s="296"/>
      <c r="C43" s="715" t="s">
        <v>1494</v>
      </c>
      <c r="D43" s="717"/>
      <c r="E43" s="215">
        <f>E41+E42</f>
        <v>3025</v>
      </c>
      <c r="F43" s="215">
        <v>3000</v>
      </c>
      <c r="G43" s="215">
        <v>5718</v>
      </c>
      <c r="H43" s="215">
        <v>6060</v>
      </c>
      <c r="I43" s="298"/>
    </row>
    <row r="44" spans="2:9" x14ac:dyDescent="0.35">
      <c r="B44" s="296"/>
      <c r="C44" s="308"/>
      <c r="D44" s="308"/>
      <c r="E44" s="463"/>
      <c r="F44" s="463"/>
      <c r="G44" s="463"/>
      <c r="H44" s="560"/>
      <c r="I44" s="298"/>
    </row>
    <row r="45" spans="2:9" x14ac:dyDescent="0.35">
      <c r="B45" s="296"/>
      <c r="C45" s="746" t="s">
        <v>1495</v>
      </c>
      <c r="D45" s="746"/>
      <c r="E45" s="364">
        <v>3025</v>
      </c>
      <c r="F45" s="364">
        <v>3000</v>
      </c>
      <c r="G45" s="364">
        <v>5718</v>
      </c>
      <c r="H45" s="464">
        <v>6060</v>
      </c>
      <c r="I45" s="298"/>
    </row>
    <row r="46" spans="2:9" x14ac:dyDescent="0.35">
      <c r="B46" s="296"/>
      <c r="C46" s="746" t="s">
        <v>1496</v>
      </c>
      <c r="D46" s="746"/>
      <c r="E46" s="364"/>
      <c r="F46" s="559"/>
      <c r="G46" s="364"/>
      <c r="H46" s="568"/>
      <c r="I46" s="298"/>
    </row>
    <row r="47" spans="2:9" x14ac:dyDescent="0.35">
      <c r="B47" s="296"/>
      <c r="C47" s="746" t="s">
        <v>1497</v>
      </c>
      <c r="D47" s="746"/>
      <c r="E47" s="364"/>
      <c r="F47" s="559"/>
      <c r="G47" s="364"/>
      <c r="H47" s="568"/>
      <c r="I47" s="298"/>
    </row>
    <row r="48" spans="2:9" x14ac:dyDescent="0.35">
      <c r="B48" s="296"/>
      <c r="C48" s="746" t="s">
        <v>1498</v>
      </c>
      <c r="D48" s="746"/>
      <c r="E48" s="364"/>
      <c r="F48" s="559"/>
      <c r="G48" s="364"/>
      <c r="H48" s="568"/>
      <c r="I48" s="298"/>
    </row>
    <row r="49" spans="2:9" x14ac:dyDescent="0.35">
      <c r="B49" s="296"/>
      <c r="C49" s="746" t="s">
        <v>1499</v>
      </c>
      <c r="D49" s="746"/>
      <c r="E49" s="364"/>
      <c r="F49" s="559"/>
      <c r="G49" s="364"/>
      <c r="H49" s="568"/>
      <c r="I49" s="298"/>
    </row>
    <row r="50" spans="2:9" x14ac:dyDescent="0.35">
      <c r="B50" s="296"/>
      <c r="C50" s="746" t="s">
        <v>1701</v>
      </c>
      <c r="D50" s="746"/>
      <c r="E50" s="364"/>
      <c r="F50" s="559"/>
      <c r="G50" s="364"/>
      <c r="H50" s="568"/>
      <c r="I50" s="298"/>
    </row>
    <row r="51" spans="2:9" x14ac:dyDescent="0.35">
      <c r="B51" s="296"/>
      <c r="C51" s="746" t="s">
        <v>92</v>
      </c>
      <c r="D51" s="746"/>
      <c r="E51" s="364"/>
      <c r="F51" s="559"/>
      <c r="G51" s="364"/>
      <c r="H51" s="568"/>
      <c r="I51" s="298"/>
    </row>
    <row r="52" spans="2:9" x14ac:dyDescent="0.35">
      <c r="B52" s="296"/>
      <c r="C52" s="715" t="s">
        <v>1494</v>
      </c>
      <c r="D52" s="717"/>
      <c r="E52" s="215">
        <f>SUM(E45:E51)</f>
        <v>3025</v>
      </c>
      <c r="F52" s="254">
        <v>3000</v>
      </c>
      <c r="G52" s="215">
        <v>5718</v>
      </c>
      <c r="H52" s="215">
        <v>6060</v>
      </c>
      <c r="I52" s="298"/>
    </row>
    <row r="53" spans="2:9" x14ac:dyDescent="0.35">
      <c r="B53" s="296"/>
      <c r="C53" s="308"/>
      <c r="D53" s="308"/>
      <c r="E53" s="463"/>
      <c r="F53" s="463"/>
      <c r="G53" s="463"/>
      <c r="H53" s="463"/>
      <c r="I53" s="298"/>
    </row>
    <row r="54" spans="2:9" x14ac:dyDescent="0.35">
      <c r="B54" s="296"/>
      <c r="C54" s="746" t="s">
        <v>227</v>
      </c>
      <c r="D54" s="746"/>
      <c r="E54" s="364">
        <v>3025</v>
      </c>
      <c r="F54" s="364">
        <v>2930</v>
      </c>
      <c r="G54" s="364">
        <v>5668</v>
      </c>
      <c r="H54" s="364">
        <v>6055</v>
      </c>
      <c r="I54" s="298"/>
    </row>
    <row r="55" spans="2:9" x14ac:dyDescent="0.35">
      <c r="B55" s="296"/>
      <c r="C55" s="746" t="s">
        <v>229</v>
      </c>
      <c r="D55" s="746"/>
      <c r="E55" s="364">
        <v>0</v>
      </c>
      <c r="F55" s="364"/>
      <c r="G55" s="364">
        <v>15</v>
      </c>
      <c r="H55" s="364">
        <v>5</v>
      </c>
      <c r="I55" s="298"/>
    </row>
    <row r="56" spans="2:9" x14ac:dyDescent="0.35">
      <c r="B56" s="296"/>
      <c r="C56" s="746" t="s">
        <v>92</v>
      </c>
      <c r="D56" s="746"/>
      <c r="E56" s="364">
        <v>0</v>
      </c>
      <c r="F56" s="364">
        <v>70</v>
      </c>
      <c r="G56" s="364">
        <v>35</v>
      </c>
      <c r="H56" s="364"/>
      <c r="I56" s="298"/>
    </row>
    <row r="57" spans="2:9" x14ac:dyDescent="0.35">
      <c r="B57" s="296"/>
      <c r="C57" s="715" t="s">
        <v>1494</v>
      </c>
      <c r="D57" s="717"/>
      <c r="E57" s="215">
        <f>SUM(E54:E56)</f>
        <v>3025</v>
      </c>
      <c r="F57" s="215">
        <v>3000</v>
      </c>
      <c r="G57" s="215">
        <v>5718</v>
      </c>
      <c r="H57" s="215">
        <v>6060</v>
      </c>
      <c r="I57" s="298"/>
    </row>
    <row r="58" spans="2:9" ht="15" thickBot="1" x14ac:dyDescent="0.4">
      <c r="B58" s="466"/>
      <c r="C58" s="377"/>
      <c r="D58" s="377"/>
      <c r="E58" s="377"/>
      <c r="F58" s="377"/>
      <c r="G58" s="377"/>
      <c r="H58" s="377"/>
      <c r="I58" s="378"/>
    </row>
    <row r="59" spans="2:9" x14ac:dyDescent="0.35">
      <c r="B59" s="1"/>
    </row>
    <row r="60" spans="2:9" x14ac:dyDescent="0.35">
      <c r="B60" s="1"/>
    </row>
    <row r="61" spans="2:9" x14ac:dyDescent="0.35">
      <c r="B61" s="1"/>
    </row>
    <row r="62" spans="2:9" x14ac:dyDescent="0.35">
      <c r="B62" s="1"/>
    </row>
    <row r="63" spans="2:9" x14ac:dyDescent="0.35">
      <c r="B63" s="1"/>
    </row>
    <row r="64" spans="2:9" x14ac:dyDescent="0.35">
      <c r="B64" s="1"/>
    </row>
    <row r="65" spans="2:5" x14ac:dyDescent="0.35">
      <c r="B65" s="1"/>
    </row>
    <row r="66" spans="2:5" x14ac:dyDescent="0.35">
      <c r="B66" s="1"/>
      <c r="E66" s="467"/>
    </row>
    <row r="67" spans="2:5" x14ac:dyDescent="0.35">
      <c r="B67" s="1"/>
    </row>
    <row r="68" spans="2:5" x14ac:dyDescent="0.35">
      <c r="B68" s="1"/>
    </row>
    <row r="69" spans="2:5" x14ac:dyDescent="0.35">
      <c r="B69" s="1"/>
    </row>
    <row r="70" spans="2:5" x14ac:dyDescent="0.35">
      <c r="B70" s="1"/>
    </row>
    <row r="71" spans="2:5" x14ac:dyDescent="0.35">
      <c r="B71" s="1"/>
    </row>
    <row r="72" spans="2:5" x14ac:dyDescent="0.35">
      <c r="B72" s="1"/>
    </row>
    <row r="73" spans="2:5" x14ac:dyDescent="0.35">
      <c r="B73" s="1"/>
    </row>
    <row r="74" spans="2:5" x14ac:dyDescent="0.35">
      <c r="B74" s="1"/>
    </row>
    <row r="75" spans="2:5" x14ac:dyDescent="0.35">
      <c r="B75" s="1"/>
    </row>
    <row r="76" spans="2:5" x14ac:dyDescent="0.35">
      <c r="B76" s="1"/>
    </row>
    <row r="77" spans="2:5" x14ac:dyDescent="0.35">
      <c r="B77" s="1"/>
    </row>
  </sheetData>
  <sheetProtection password="B0C4" sheet="1" objects="1" scenarios="1"/>
  <mergeCells count="33">
    <mergeCell ref="C55:D55"/>
    <mergeCell ref="C56:D56"/>
    <mergeCell ref="C57:D57"/>
    <mergeCell ref="C48:D48"/>
    <mergeCell ref="C49:D49"/>
    <mergeCell ref="C50:D50"/>
    <mergeCell ref="C51:D51"/>
    <mergeCell ref="C52:D52"/>
    <mergeCell ref="C54:D54"/>
    <mergeCell ref="C47:D47"/>
    <mergeCell ref="C27:D27"/>
    <mergeCell ref="C28:D28"/>
    <mergeCell ref="C30:D30"/>
    <mergeCell ref="C31:D31"/>
    <mergeCell ref="C32:D32"/>
    <mergeCell ref="C33:D33"/>
    <mergeCell ref="C41:D41"/>
    <mergeCell ref="C42:D42"/>
    <mergeCell ref="C43:D43"/>
    <mergeCell ref="C45:D45"/>
    <mergeCell ref="C46:D46"/>
    <mergeCell ref="C26:D26"/>
    <mergeCell ref="D4:F4"/>
    <mergeCell ref="C15:D15"/>
    <mergeCell ref="C16:D16"/>
    <mergeCell ref="C17:D17"/>
    <mergeCell ref="C19:D19"/>
    <mergeCell ref="C20:D20"/>
    <mergeCell ref="C21:D21"/>
    <mergeCell ref="C22:D22"/>
    <mergeCell ref="C23:D23"/>
    <mergeCell ref="C24:D24"/>
    <mergeCell ref="C25:D25"/>
  </mergeCells>
  <pageMargins left="0.70866141732283472" right="0.70866141732283472" top="0.74803149606299213" bottom="0.74803149606299213" header="0.31496062992125984" footer="0.31496062992125984"/>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F78"/>
  <sheetViews>
    <sheetView showGridLines="0" topLeftCell="A52" workbookViewId="0">
      <selection activeCell="H58" sqref="H58"/>
    </sheetView>
  </sheetViews>
  <sheetFormatPr baseColWidth="10" defaultColWidth="11.453125" defaultRowHeight="12.5" x14ac:dyDescent="0.25"/>
  <cols>
    <col min="1" max="1" width="5" style="380" customWidth="1"/>
    <col min="2" max="2" width="8.453125" style="468" customWidth="1"/>
    <col min="3" max="11" width="11.453125" style="469"/>
    <col min="12" max="12" width="3.7265625" style="469" customWidth="1"/>
    <col min="13" max="84" width="11.453125" style="380"/>
    <col min="85" max="16384" width="11.453125" style="469"/>
  </cols>
  <sheetData>
    <row r="1" spans="1:84" ht="13" thickBot="1" x14ac:dyDescent="0.3"/>
    <row r="2" spans="1:84" s="475" customFormat="1" ht="15" customHeight="1" x14ac:dyDescent="0.35">
      <c r="A2" s="470"/>
      <c r="B2" s="471"/>
      <c r="C2" s="472" t="s">
        <v>1510</v>
      </c>
      <c r="D2" s="473"/>
      <c r="E2" s="473"/>
      <c r="F2" s="473"/>
      <c r="G2" s="473"/>
      <c r="H2" s="473"/>
      <c r="I2" s="473"/>
      <c r="J2" s="473"/>
      <c r="K2" s="473"/>
      <c r="L2" s="474"/>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70"/>
      <c r="AX2" s="470"/>
      <c r="AY2" s="470"/>
      <c r="AZ2" s="470"/>
      <c r="BA2" s="470"/>
      <c r="BB2" s="470"/>
      <c r="BC2" s="470"/>
      <c r="BD2" s="470"/>
      <c r="BE2" s="470"/>
      <c r="BF2" s="470"/>
      <c r="BG2" s="470"/>
      <c r="BH2" s="470"/>
      <c r="BI2" s="470"/>
      <c r="BJ2" s="470"/>
      <c r="BK2" s="470"/>
      <c r="BL2" s="470"/>
      <c r="BM2" s="470"/>
      <c r="BN2" s="470"/>
      <c r="BO2" s="470"/>
      <c r="BP2" s="470"/>
      <c r="BQ2" s="470"/>
      <c r="BR2" s="470"/>
      <c r="BS2" s="470"/>
      <c r="BT2" s="470"/>
      <c r="BU2" s="470"/>
      <c r="BV2" s="470"/>
      <c r="BW2" s="470"/>
      <c r="BX2" s="470"/>
      <c r="BY2" s="470"/>
      <c r="BZ2" s="470"/>
      <c r="CA2" s="470"/>
      <c r="CB2" s="470"/>
      <c r="CC2" s="470"/>
      <c r="CD2" s="470"/>
      <c r="CE2" s="470"/>
      <c r="CF2" s="470"/>
    </row>
    <row r="3" spans="1:84" ht="13" x14ac:dyDescent="0.3">
      <c r="B3" s="476"/>
      <c r="C3" s="335" t="s">
        <v>1703</v>
      </c>
      <c r="D3" s="308"/>
      <c r="E3" s="308"/>
      <c r="F3" s="308"/>
      <c r="G3" s="308"/>
      <c r="H3" s="308"/>
      <c r="I3" s="308"/>
      <c r="J3" s="308"/>
      <c r="K3" s="308"/>
      <c r="L3" s="477"/>
    </row>
    <row r="4" spans="1:84" x14ac:dyDescent="0.25">
      <c r="B4" s="476"/>
      <c r="C4" s="306"/>
      <c r="D4" s="306" t="s">
        <v>1704</v>
      </c>
      <c r="E4" s="308"/>
      <c r="F4" s="308"/>
      <c r="G4" s="308"/>
      <c r="H4" s="308"/>
      <c r="I4" s="308"/>
      <c r="J4" s="308"/>
      <c r="K4" s="308"/>
      <c r="L4" s="477"/>
    </row>
    <row r="5" spans="1:84" x14ac:dyDescent="0.25">
      <c r="B5" s="476"/>
      <c r="C5" s="306"/>
      <c r="D5" s="306" t="s">
        <v>1705</v>
      </c>
      <c r="E5" s="308"/>
      <c r="F5" s="308"/>
      <c r="G5" s="308"/>
      <c r="H5" s="308"/>
      <c r="I5" s="308"/>
      <c r="J5" s="308"/>
      <c r="K5" s="308"/>
      <c r="L5" s="477"/>
    </row>
    <row r="6" spans="1:84" x14ac:dyDescent="0.25">
      <c r="B6" s="476"/>
      <c r="C6" s="306"/>
      <c r="D6" s="306" t="s">
        <v>1706</v>
      </c>
      <c r="E6" s="308"/>
      <c r="F6" s="308"/>
      <c r="G6" s="308"/>
      <c r="H6" s="308"/>
      <c r="I6" s="308"/>
      <c r="J6" s="308"/>
      <c r="K6" s="308"/>
      <c r="L6" s="477"/>
    </row>
    <row r="7" spans="1:84" ht="21.75" customHeight="1" x14ac:dyDescent="0.25">
      <c r="B7" s="476"/>
      <c r="C7" s="308"/>
      <c r="D7" s="308"/>
      <c r="E7" s="308"/>
      <c r="F7" s="308"/>
      <c r="G7" s="308"/>
      <c r="H7" s="308"/>
      <c r="I7" s="308"/>
      <c r="J7" s="308"/>
      <c r="K7" s="308"/>
      <c r="L7" s="477"/>
    </row>
    <row r="8" spans="1:84" s="480" customFormat="1" ht="15" customHeight="1" x14ac:dyDescent="0.35">
      <c r="A8" s="398"/>
      <c r="B8" s="387"/>
      <c r="C8" s="478" t="s">
        <v>1707</v>
      </c>
      <c r="D8" s="478"/>
      <c r="E8" s="478"/>
      <c r="F8" s="478"/>
      <c r="G8" s="478"/>
      <c r="H8" s="478"/>
      <c r="I8" s="478"/>
      <c r="J8" s="478"/>
      <c r="K8" s="478"/>
      <c r="L8" s="479"/>
      <c r="M8" s="398"/>
      <c r="N8" s="398"/>
      <c r="O8" s="398"/>
      <c r="P8" s="398"/>
      <c r="Q8" s="398"/>
      <c r="R8" s="398"/>
      <c r="S8" s="398"/>
      <c r="T8" s="398"/>
      <c r="U8" s="398"/>
      <c r="V8" s="398"/>
      <c r="W8" s="398"/>
      <c r="X8" s="398"/>
      <c r="Y8" s="398"/>
      <c r="Z8" s="398"/>
      <c r="AA8" s="398"/>
      <c r="AB8" s="398"/>
      <c r="AC8" s="398"/>
      <c r="AD8" s="398"/>
      <c r="AE8" s="398"/>
      <c r="AF8" s="398"/>
      <c r="AG8" s="398"/>
      <c r="AH8" s="398"/>
      <c r="AI8" s="398"/>
      <c r="AJ8" s="398"/>
      <c r="AK8" s="398"/>
      <c r="AL8" s="398"/>
      <c r="AM8" s="398"/>
      <c r="AN8" s="398"/>
      <c r="AO8" s="398"/>
      <c r="AP8" s="398"/>
      <c r="AQ8" s="398"/>
      <c r="AR8" s="398"/>
      <c r="AS8" s="398"/>
      <c r="AT8" s="398"/>
      <c r="AU8" s="398"/>
      <c r="AV8" s="398"/>
      <c r="AW8" s="398"/>
      <c r="AX8" s="398"/>
      <c r="AY8" s="398"/>
      <c r="AZ8" s="398"/>
      <c r="BA8" s="398"/>
      <c r="BB8" s="398"/>
      <c r="BC8" s="398"/>
      <c r="BD8" s="398"/>
      <c r="BE8" s="398"/>
      <c r="BF8" s="398"/>
      <c r="BG8" s="398"/>
      <c r="BH8" s="398"/>
      <c r="BI8" s="398"/>
      <c r="BJ8" s="398"/>
      <c r="BK8" s="398"/>
      <c r="BL8" s="398"/>
      <c r="BM8" s="398"/>
      <c r="BN8" s="398"/>
      <c r="BO8" s="398"/>
      <c r="BP8" s="398"/>
      <c r="BQ8" s="398"/>
      <c r="BR8" s="398"/>
      <c r="BS8" s="398"/>
      <c r="BT8" s="398"/>
      <c r="BU8" s="398"/>
      <c r="BV8" s="398"/>
      <c r="BW8" s="398"/>
      <c r="BX8" s="398"/>
      <c r="BY8" s="398"/>
      <c r="BZ8" s="398"/>
      <c r="CA8" s="398"/>
      <c r="CB8" s="398"/>
      <c r="CC8" s="398"/>
      <c r="CD8" s="398"/>
      <c r="CE8" s="398"/>
      <c r="CF8" s="398"/>
    </row>
    <row r="9" spans="1:84" x14ac:dyDescent="0.25">
      <c r="B9" s="476"/>
      <c r="C9" s="308"/>
      <c r="D9" s="308"/>
      <c r="E9" s="308"/>
      <c r="F9" s="308"/>
      <c r="G9" s="308"/>
      <c r="H9" s="308"/>
      <c r="I9" s="308"/>
      <c r="J9" s="308"/>
      <c r="K9" s="308"/>
      <c r="L9" s="477"/>
    </row>
    <row r="10" spans="1:84" x14ac:dyDescent="0.25">
      <c r="B10" s="476"/>
      <c r="C10" s="308"/>
      <c r="D10" s="308"/>
      <c r="E10" s="308"/>
      <c r="F10" s="308"/>
      <c r="G10" s="308"/>
      <c r="H10" s="308"/>
      <c r="I10" s="308"/>
      <c r="J10" s="308"/>
      <c r="K10" s="308"/>
      <c r="L10" s="477"/>
    </row>
    <row r="11" spans="1:84" ht="13" x14ac:dyDescent="0.3">
      <c r="B11" s="481" t="s">
        <v>1386</v>
      </c>
      <c r="C11" s="308" t="s">
        <v>1708</v>
      </c>
      <c r="D11" s="308"/>
      <c r="E11" s="308"/>
      <c r="F11" s="308"/>
      <c r="G11" s="308"/>
      <c r="H11" s="308"/>
      <c r="I11" s="308"/>
      <c r="J11" s="308"/>
      <c r="K11" s="308"/>
      <c r="L11" s="477"/>
    </row>
    <row r="12" spans="1:84" x14ac:dyDescent="0.25">
      <c r="B12" s="476"/>
      <c r="C12" s="308"/>
      <c r="D12" s="308"/>
      <c r="E12" s="308"/>
      <c r="F12" s="308"/>
      <c r="G12" s="308"/>
      <c r="H12" s="308"/>
      <c r="I12" s="308"/>
      <c r="J12" s="308"/>
      <c r="K12" s="308"/>
      <c r="L12" s="477"/>
    </row>
    <row r="13" spans="1:84" ht="13" x14ac:dyDescent="0.3">
      <c r="B13" s="481" t="s">
        <v>1394</v>
      </c>
      <c r="C13" s="319" t="s">
        <v>1709</v>
      </c>
      <c r="D13" s="308"/>
      <c r="E13" s="308"/>
      <c r="F13" s="308"/>
      <c r="G13" s="308"/>
      <c r="H13" s="308"/>
      <c r="I13" s="308"/>
      <c r="J13" s="308"/>
      <c r="K13" s="308"/>
      <c r="L13" s="477"/>
    </row>
    <row r="14" spans="1:84" x14ac:dyDescent="0.25">
      <c r="B14" s="476"/>
      <c r="C14" s="306" t="s">
        <v>1710</v>
      </c>
      <c r="D14" s="308"/>
      <c r="E14" s="308"/>
      <c r="F14" s="308"/>
      <c r="G14" s="308"/>
      <c r="H14" s="308"/>
      <c r="I14" s="308"/>
      <c r="J14" s="308"/>
      <c r="K14" s="308"/>
      <c r="L14" s="477"/>
    </row>
    <row r="15" spans="1:84" x14ac:dyDescent="0.25">
      <c r="B15" s="476"/>
      <c r="C15" s="308" t="s">
        <v>1711</v>
      </c>
      <c r="D15" s="308"/>
      <c r="E15" s="308"/>
      <c r="F15" s="308"/>
      <c r="G15" s="308"/>
      <c r="H15" s="308"/>
      <c r="I15" s="308"/>
      <c r="J15" s="308"/>
      <c r="K15" s="308"/>
      <c r="L15" s="477"/>
    </row>
    <row r="16" spans="1:84" x14ac:dyDescent="0.25">
      <c r="B16" s="476"/>
      <c r="C16" s="308" t="s">
        <v>1712</v>
      </c>
      <c r="D16" s="308"/>
      <c r="E16" s="308"/>
      <c r="F16" s="308"/>
      <c r="G16" s="308"/>
      <c r="H16" s="308"/>
      <c r="I16" s="308"/>
      <c r="J16" s="308"/>
      <c r="K16" s="308"/>
      <c r="L16" s="477"/>
    </row>
    <row r="17" spans="1:84" x14ac:dyDescent="0.25">
      <c r="B17" s="476"/>
      <c r="C17" s="308" t="s">
        <v>1713</v>
      </c>
      <c r="D17" s="308"/>
      <c r="E17" s="308"/>
      <c r="F17" s="308"/>
      <c r="G17" s="308"/>
      <c r="H17" s="308"/>
      <c r="I17" s="308"/>
      <c r="J17" s="308"/>
      <c r="K17" s="308"/>
      <c r="L17" s="477"/>
    </row>
    <row r="18" spans="1:84" x14ac:dyDescent="0.25">
      <c r="B18" s="476"/>
      <c r="C18" s="308" t="s">
        <v>1714</v>
      </c>
      <c r="D18" s="308"/>
      <c r="E18" s="308"/>
      <c r="F18" s="308"/>
      <c r="G18" s="308"/>
      <c r="H18" s="308"/>
      <c r="I18" s="308"/>
      <c r="J18" s="308"/>
      <c r="K18" s="308"/>
      <c r="L18" s="477"/>
    </row>
    <row r="19" spans="1:84" x14ac:dyDescent="0.25">
      <c r="B19" s="476"/>
      <c r="C19" s="308" t="s">
        <v>1715</v>
      </c>
      <c r="D19" s="308"/>
      <c r="E19" s="308"/>
      <c r="F19" s="308"/>
      <c r="G19" s="308"/>
      <c r="H19" s="308"/>
      <c r="I19" s="308"/>
      <c r="J19" s="308"/>
      <c r="K19" s="308"/>
      <c r="L19" s="477"/>
    </row>
    <row r="20" spans="1:84" x14ac:dyDescent="0.25">
      <c r="B20" s="476"/>
      <c r="C20" s="308" t="s">
        <v>1716</v>
      </c>
      <c r="D20" s="308"/>
      <c r="E20" s="308"/>
      <c r="F20" s="308"/>
      <c r="G20" s="308"/>
      <c r="H20" s="308"/>
      <c r="I20" s="308"/>
      <c r="J20" s="308"/>
      <c r="K20" s="308"/>
      <c r="L20" s="477"/>
    </row>
    <row r="21" spans="1:84" x14ac:dyDescent="0.25">
      <c r="B21" s="476"/>
      <c r="C21" s="482" t="s">
        <v>1717</v>
      </c>
      <c r="D21" s="308"/>
      <c r="E21" s="308"/>
      <c r="F21" s="308"/>
      <c r="G21" s="308"/>
      <c r="H21" s="308"/>
      <c r="I21" s="308"/>
      <c r="J21" s="308"/>
      <c r="K21" s="308"/>
      <c r="L21" s="477"/>
    </row>
    <row r="22" spans="1:84" ht="13" x14ac:dyDescent="0.3">
      <c r="B22" s="481" t="s">
        <v>1408</v>
      </c>
      <c r="C22" s="319" t="s">
        <v>1401</v>
      </c>
      <c r="D22" s="308"/>
      <c r="E22" s="308"/>
      <c r="F22" s="308"/>
      <c r="G22" s="308"/>
      <c r="H22" s="308"/>
      <c r="I22" s="308"/>
      <c r="J22" s="308"/>
      <c r="K22" s="308"/>
      <c r="L22" s="477"/>
    </row>
    <row r="23" spans="1:84" x14ac:dyDescent="0.25">
      <c r="B23" s="476"/>
      <c r="C23" s="308"/>
      <c r="D23" s="308"/>
      <c r="E23" s="308"/>
      <c r="F23" s="308"/>
      <c r="G23" s="308"/>
      <c r="H23" s="308"/>
      <c r="I23" s="308"/>
      <c r="J23" s="308"/>
      <c r="K23" s="308"/>
      <c r="L23" s="477"/>
    </row>
    <row r="24" spans="1:84" x14ac:dyDescent="0.25">
      <c r="B24" s="476"/>
      <c r="C24" s="483" t="s">
        <v>1718</v>
      </c>
      <c r="D24" s="308"/>
      <c r="E24" s="308"/>
      <c r="F24" s="308"/>
      <c r="G24" s="308"/>
      <c r="H24" s="308"/>
      <c r="I24" s="308"/>
      <c r="J24" s="308"/>
      <c r="K24" s="308"/>
      <c r="L24" s="477"/>
    </row>
    <row r="25" spans="1:84" x14ac:dyDescent="0.25">
      <c r="B25" s="476"/>
      <c r="C25" s="306" t="s">
        <v>1719</v>
      </c>
      <c r="D25" s="308"/>
      <c r="E25" s="308"/>
      <c r="F25" s="308"/>
      <c r="G25" s="308"/>
      <c r="H25" s="308"/>
      <c r="I25" s="308"/>
      <c r="J25" s="308"/>
      <c r="K25" s="308"/>
      <c r="L25" s="477"/>
    </row>
    <row r="26" spans="1:84" s="303" customFormat="1" x14ac:dyDescent="0.25">
      <c r="A26" s="301"/>
      <c r="B26" s="304"/>
      <c r="C26" s="306" t="s">
        <v>1720</v>
      </c>
      <c r="D26" s="306"/>
      <c r="E26" s="306"/>
      <c r="F26" s="306"/>
      <c r="G26" s="306"/>
      <c r="H26" s="306"/>
      <c r="I26" s="306"/>
      <c r="J26" s="306"/>
      <c r="K26" s="306"/>
      <c r="L26" s="307"/>
      <c r="M26" s="301"/>
      <c r="N26" s="301"/>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301"/>
      <c r="AL26" s="301"/>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c r="CD26" s="301"/>
      <c r="CE26" s="301"/>
      <c r="CF26" s="301"/>
    </row>
    <row r="27" spans="1:84" s="303" customFormat="1" x14ac:dyDescent="0.25">
      <c r="A27" s="301"/>
      <c r="B27" s="304"/>
      <c r="C27" s="308" t="s">
        <v>1721</v>
      </c>
      <c r="D27" s="306"/>
      <c r="E27" s="306"/>
      <c r="F27" s="306"/>
      <c r="G27" s="306"/>
      <c r="H27" s="306"/>
      <c r="I27" s="306"/>
      <c r="J27" s="306"/>
      <c r="K27" s="306"/>
      <c r="L27" s="307"/>
      <c r="M27" s="301"/>
      <c r="N27" s="301"/>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301"/>
      <c r="AL27" s="301"/>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c r="CD27" s="301"/>
      <c r="CE27" s="301"/>
      <c r="CF27" s="301"/>
    </row>
    <row r="28" spans="1:84" s="303" customFormat="1" x14ac:dyDescent="0.25">
      <c r="A28" s="301"/>
      <c r="B28" s="304"/>
      <c r="C28" s="306"/>
      <c r="D28" s="306"/>
      <c r="E28" s="306"/>
      <c r="F28" s="306"/>
      <c r="G28" s="306"/>
      <c r="H28" s="306"/>
      <c r="I28" s="306"/>
      <c r="J28" s="306"/>
      <c r="K28" s="306"/>
      <c r="L28" s="307"/>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row>
    <row r="29" spans="1:84" x14ac:dyDescent="0.25">
      <c r="B29" s="476"/>
      <c r="C29" s="308"/>
      <c r="D29" s="308"/>
      <c r="E29" s="308"/>
      <c r="F29" s="308"/>
      <c r="G29" s="308"/>
      <c r="H29" s="308"/>
      <c r="I29" s="308"/>
      <c r="J29" s="308"/>
      <c r="K29" s="308"/>
      <c r="L29" s="477"/>
    </row>
    <row r="30" spans="1:84" x14ac:dyDescent="0.25">
      <c r="B30" s="476"/>
      <c r="C30" s="483" t="s">
        <v>1722</v>
      </c>
      <c r="D30" s="308"/>
      <c r="E30" s="308"/>
      <c r="F30" s="308"/>
      <c r="G30" s="308"/>
      <c r="H30" s="308"/>
      <c r="I30" s="308"/>
      <c r="J30" s="308"/>
      <c r="K30" s="308"/>
      <c r="L30" s="477"/>
    </row>
    <row r="31" spans="1:84" ht="119.25" customHeight="1" x14ac:dyDescent="0.25">
      <c r="B31" s="476"/>
      <c r="C31" s="749" t="s">
        <v>1723</v>
      </c>
      <c r="D31" s="750"/>
      <c r="E31" s="750"/>
      <c r="F31" s="750"/>
      <c r="G31" s="750"/>
      <c r="H31" s="750"/>
      <c r="I31" s="750"/>
      <c r="J31" s="750"/>
      <c r="K31" s="308"/>
      <c r="L31" s="477"/>
    </row>
    <row r="32" spans="1:84" x14ac:dyDescent="0.25">
      <c r="B32" s="476"/>
      <c r="C32" s="306"/>
      <c r="D32" s="308"/>
      <c r="E32" s="308"/>
      <c r="F32" s="308"/>
      <c r="G32" s="308"/>
      <c r="H32" s="308"/>
      <c r="I32" s="308"/>
      <c r="J32" s="308"/>
      <c r="K32" s="308"/>
      <c r="L32" s="477"/>
    </row>
    <row r="33" spans="1:84" ht="13" x14ac:dyDescent="0.3">
      <c r="B33" s="481" t="s">
        <v>1724</v>
      </c>
      <c r="C33" s="319" t="s">
        <v>1725</v>
      </c>
      <c r="D33" s="308"/>
      <c r="E33" s="308"/>
      <c r="F33" s="308"/>
      <c r="G33" s="308"/>
      <c r="H33" s="308"/>
      <c r="I33" s="308"/>
      <c r="J33" s="308"/>
      <c r="K33" s="308"/>
      <c r="L33" s="477"/>
    </row>
    <row r="34" spans="1:84" x14ac:dyDescent="0.25">
      <c r="B34" s="476"/>
      <c r="C34" s="308"/>
      <c r="D34" s="308"/>
      <c r="E34" s="308"/>
      <c r="F34" s="308"/>
      <c r="G34" s="308"/>
      <c r="H34" s="308"/>
      <c r="I34" s="308"/>
      <c r="J34" s="308"/>
      <c r="K34" s="308"/>
      <c r="L34" s="477"/>
    </row>
    <row r="35" spans="1:84" x14ac:dyDescent="0.25">
      <c r="B35" s="476"/>
      <c r="C35" s="483" t="s">
        <v>1726</v>
      </c>
      <c r="D35" s="308"/>
      <c r="E35" s="308"/>
      <c r="F35" s="308"/>
      <c r="G35" s="308"/>
      <c r="H35" s="308"/>
      <c r="I35" s="308"/>
      <c r="J35" s="308"/>
      <c r="K35" s="308"/>
      <c r="L35" s="477"/>
    </row>
    <row r="36" spans="1:84" x14ac:dyDescent="0.25">
      <c r="B36" s="476"/>
      <c r="C36" s="306" t="s">
        <v>1375</v>
      </c>
      <c r="D36" s="308"/>
      <c r="E36" s="308"/>
      <c r="F36" s="308"/>
      <c r="G36" s="308"/>
      <c r="H36" s="308"/>
      <c r="I36" s="308"/>
      <c r="J36" s="308"/>
      <c r="K36" s="308"/>
      <c r="L36" s="477"/>
    </row>
    <row r="37" spans="1:84" x14ac:dyDescent="0.25">
      <c r="B37" s="476"/>
      <c r="C37" s="308"/>
      <c r="D37" s="308"/>
      <c r="E37" s="308"/>
      <c r="F37" s="308"/>
      <c r="G37" s="308"/>
      <c r="H37" s="308"/>
      <c r="I37" s="308"/>
      <c r="J37" s="308"/>
      <c r="K37" s="308"/>
      <c r="L37" s="477"/>
    </row>
    <row r="38" spans="1:84" x14ac:dyDescent="0.25">
      <c r="B38" s="476"/>
      <c r="C38" s="308"/>
      <c r="D38" s="308"/>
      <c r="E38" s="308"/>
      <c r="F38" s="308"/>
      <c r="G38" s="308"/>
      <c r="H38" s="308"/>
      <c r="I38" s="308"/>
      <c r="J38" s="308"/>
      <c r="K38" s="308"/>
      <c r="L38" s="477"/>
    </row>
    <row r="39" spans="1:84" x14ac:dyDescent="0.25">
      <c r="B39" s="476"/>
      <c r="C39" s="483" t="s">
        <v>1727</v>
      </c>
      <c r="D39" s="308"/>
      <c r="E39" s="308"/>
      <c r="F39" s="308"/>
      <c r="G39" s="308"/>
      <c r="H39" s="308"/>
      <c r="I39" s="308"/>
      <c r="J39" s="308"/>
      <c r="K39" s="308"/>
      <c r="L39" s="477"/>
    </row>
    <row r="40" spans="1:84" x14ac:dyDescent="0.25">
      <c r="B40" s="476"/>
      <c r="C40" s="308" t="s">
        <v>1728</v>
      </c>
      <c r="D40" s="308"/>
      <c r="E40" s="308"/>
      <c r="F40" s="308"/>
      <c r="G40" s="308"/>
      <c r="H40" s="308"/>
      <c r="I40" s="308"/>
      <c r="J40" s="308"/>
      <c r="K40" s="308"/>
      <c r="L40" s="477"/>
    </row>
    <row r="41" spans="1:84" x14ac:dyDescent="0.25">
      <c r="B41" s="476"/>
      <c r="C41" s="308" t="s">
        <v>1729</v>
      </c>
      <c r="D41" s="308"/>
      <c r="E41" s="308"/>
      <c r="F41" s="308"/>
      <c r="G41" s="308"/>
      <c r="H41" s="308"/>
      <c r="I41" s="308"/>
      <c r="J41" s="308"/>
      <c r="K41" s="308"/>
      <c r="L41" s="477"/>
    </row>
    <row r="42" spans="1:84" x14ac:dyDescent="0.25">
      <c r="B42" s="476"/>
      <c r="C42" s="308"/>
      <c r="D42" s="308"/>
      <c r="E42" s="308"/>
      <c r="F42" s="308"/>
      <c r="G42" s="308"/>
      <c r="H42" s="308"/>
      <c r="I42" s="308"/>
      <c r="J42" s="308"/>
      <c r="K42" s="308"/>
      <c r="L42" s="477"/>
    </row>
    <row r="43" spans="1:84" ht="13" x14ac:dyDescent="0.3">
      <c r="B43" s="481">
        <v>3.4</v>
      </c>
      <c r="C43" s="201" t="s">
        <v>1440</v>
      </c>
      <c r="D43" s="308"/>
      <c r="E43" s="308"/>
      <c r="F43" s="308"/>
      <c r="G43" s="308"/>
      <c r="H43" s="308"/>
      <c r="I43" s="308"/>
      <c r="J43" s="308"/>
      <c r="K43" s="308"/>
      <c r="L43" s="477"/>
    </row>
    <row r="44" spans="1:84" ht="13" x14ac:dyDescent="0.3">
      <c r="B44" s="481"/>
      <c r="C44" s="201"/>
      <c r="D44" s="308"/>
      <c r="E44" s="308"/>
      <c r="F44" s="308"/>
      <c r="G44" s="308"/>
      <c r="H44" s="308"/>
      <c r="I44" s="308"/>
      <c r="J44" s="308"/>
      <c r="K44" s="308"/>
      <c r="L44" s="477"/>
    </row>
    <row r="45" spans="1:84" x14ac:dyDescent="0.25">
      <c r="B45" s="476"/>
      <c r="C45" s="308" t="s">
        <v>1730</v>
      </c>
      <c r="D45" s="308"/>
      <c r="E45" s="308"/>
      <c r="F45" s="308"/>
      <c r="G45" s="308"/>
      <c r="H45" s="308"/>
      <c r="I45" s="308"/>
      <c r="J45" s="308"/>
      <c r="K45" s="308"/>
      <c r="L45" s="477"/>
    </row>
    <row r="46" spans="1:84" x14ac:dyDescent="0.25">
      <c r="B46" s="476"/>
      <c r="C46" s="308" t="s">
        <v>1731</v>
      </c>
      <c r="D46" s="308"/>
      <c r="E46" s="308"/>
      <c r="F46" s="308"/>
      <c r="G46" s="308"/>
      <c r="H46" s="308"/>
      <c r="I46" s="308"/>
      <c r="J46" s="308"/>
      <c r="K46" s="308"/>
      <c r="L46" s="477"/>
    </row>
    <row r="47" spans="1:84" x14ac:dyDescent="0.25">
      <c r="B47" s="476"/>
      <c r="C47" s="308"/>
      <c r="D47" s="308"/>
      <c r="E47" s="308"/>
      <c r="F47" s="308"/>
      <c r="G47" s="308"/>
      <c r="H47" s="308"/>
      <c r="I47" s="308"/>
      <c r="J47" s="308"/>
      <c r="K47" s="308"/>
      <c r="L47" s="477"/>
    </row>
    <row r="48" spans="1:84" s="487" customFormat="1" ht="15" customHeight="1" x14ac:dyDescent="0.35">
      <c r="A48" s="470"/>
      <c r="B48" s="484"/>
      <c r="C48" s="478" t="s">
        <v>1732</v>
      </c>
      <c r="D48" s="485"/>
      <c r="E48" s="485"/>
      <c r="F48" s="485"/>
      <c r="G48" s="485"/>
      <c r="H48" s="485"/>
      <c r="I48" s="485"/>
      <c r="J48" s="485"/>
      <c r="K48" s="485"/>
      <c r="L48" s="486"/>
      <c r="M48" s="470"/>
      <c r="N48" s="470"/>
      <c r="O48" s="470"/>
      <c r="P48" s="470"/>
      <c r="Q48" s="470"/>
      <c r="R48" s="470"/>
      <c r="S48" s="470"/>
      <c r="T48" s="470"/>
      <c r="U48" s="470"/>
      <c r="V48" s="470"/>
      <c r="W48" s="470"/>
      <c r="X48" s="470"/>
      <c r="Y48" s="470"/>
      <c r="Z48" s="470"/>
      <c r="AA48" s="470"/>
      <c r="AB48" s="470"/>
      <c r="AC48" s="470"/>
      <c r="AD48" s="470"/>
      <c r="AE48" s="470"/>
      <c r="AF48" s="470"/>
      <c r="AG48" s="470"/>
      <c r="AH48" s="470"/>
      <c r="AI48" s="470"/>
      <c r="AJ48" s="470"/>
      <c r="AK48" s="470"/>
      <c r="AL48" s="470"/>
      <c r="AM48" s="470"/>
      <c r="AN48" s="470"/>
      <c r="AO48" s="470"/>
      <c r="AP48" s="470"/>
      <c r="AQ48" s="470"/>
      <c r="AR48" s="470"/>
      <c r="AS48" s="470"/>
      <c r="AT48" s="470"/>
      <c r="AU48" s="470"/>
      <c r="AV48" s="470"/>
      <c r="AW48" s="470"/>
      <c r="AX48" s="470"/>
      <c r="AY48" s="470"/>
      <c r="AZ48" s="470"/>
      <c r="BA48" s="470"/>
      <c r="BB48" s="470"/>
      <c r="BC48" s="470"/>
      <c r="BD48" s="470"/>
      <c r="BE48" s="470"/>
      <c r="BF48" s="470"/>
      <c r="BG48" s="470"/>
      <c r="BH48" s="470"/>
      <c r="BI48" s="470"/>
      <c r="BJ48" s="470"/>
      <c r="BK48" s="470"/>
      <c r="BL48" s="470"/>
      <c r="BM48" s="470"/>
      <c r="BN48" s="470"/>
      <c r="BO48" s="470"/>
      <c r="BP48" s="470"/>
      <c r="BQ48" s="470"/>
      <c r="BR48" s="470"/>
      <c r="BS48" s="470"/>
      <c r="BT48" s="470"/>
      <c r="BU48" s="470"/>
      <c r="BV48" s="470"/>
      <c r="BW48" s="470"/>
      <c r="BX48" s="470"/>
      <c r="BY48" s="470"/>
      <c r="BZ48" s="470"/>
      <c r="CA48" s="470"/>
      <c r="CB48" s="470"/>
      <c r="CC48" s="470"/>
      <c r="CD48" s="470"/>
      <c r="CE48" s="470"/>
      <c r="CF48" s="470"/>
    </row>
    <row r="49" spans="2:12" x14ac:dyDescent="0.25">
      <c r="B49" s="476"/>
      <c r="C49" s="308"/>
      <c r="D49" s="308"/>
      <c r="E49" s="308"/>
      <c r="F49" s="308"/>
      <c r="G49" s="308"/>
      <c r="H49" s="308"/>
      <c r="I49" s="308"/>
      <c r="J49" s="308"/>
      <c r="K49" s="308"/>
      <c r="L49" s="477"/>
    </row>
    <row r="50" spans="2:12" x14ac:dyDescent="0.25">
      <c r="B50" s="476"/>
      <c r="C50" s="308" t="s">
        <v>1579</v>
      </c>
      <c r="D50" s="308"/>
      <c r="E50" s="308"/>
      <c r="F50" s="308"/>
      <c r="G50" s="308"/>
      <c r="H50" s="308"/>
      <c r="I50" s="308"/>
      <c r="J50" s="308"/>
      <c r="K50" s="308"/>
      <c r="L50" s="477"/>
    </row>
    <row r="51" spans="2:12" x14ac:dyDescent="0.25">
      <c r="B51" s="476"/>
      <c r="C51" s="308"/>
      <c r="D51" s="308"/>
      <c r="E51" s="308"/>
      <c r="F51" s="308"/>
      <c r="G51" s="308"/>
      <c r="H51" s="308"/>
      <c r="I51" s="308"/>
      <c r="J51" s="308"/>
      <c r="K51" s="308"/>
      <c r="L51" s="477"/>
    </row>
    <row r="52" spans="2:12" ht="13" x14ac:dyDescent="0.3">
      <c r="B52" s="481" t="s">
        <v>1733</v>
      </c>
      <c r="C52" s="319" t="s">
        <v>1734</v>
      </c>
      <c r="D52" s="308"/>
      <c r="E52" s="308"/>
      <c r="F52" s="308"/>
      <c r="G52" s="308"/>
      <c r="H52" s="308"/>
      <c r="I52" s="308"/>
      <c r="J52" s="308"/>
      <c r="K52" s="308"/>
      <c r="L52" s="477"/>
    </row>
    <row r="53" spans="2:12" x14ac:dyDescent="0.25">
      <c r="B53" s="476"/>
      <c r="C53" s="308" t="s">
        <v>1735</v>
      </c>
      <c r="D53" s="308"/>
      <c r="E53" s="308"/>
      <c r="F53" s="308"/>
      <c r="G53" s="308"/>
      <c r="H53" s="308"/>
      <c r="I53" s="308"/>
      <c r="J53" s="308"/>
      <c r="K53" s="308"/>
      <c r="L53" s="477"/>
    </row>
    <row r="54" spans="2:12" x14ac:dyDescent="0.25">
      <c r="B54" s="476"/>
      <c r="C54" s="308" t="s">
        <v>1736</v>
      </c>
      <c r="D54" s="308"/>
      <c r="E54" s="308"/>
      <c r="F54" s="308"/>
      <c r="G54" s="308"/>
      <c r="H54" s="308"/>
      <c r="I54" s="308"/>
      <c r="J54" s="308"/>
      <c r="K54" s="308"/>
      <c r="L54" s="477"/>
    </row>
    <row r="55" spans="2:12" x14ac:dyDescent="0.25">
      <c r="B55" s="476"/>
      <c r="C55" s="306" t="s">
        <v>1737</v>
      </c>
      <c r="D55" s="308"/>
      <c r="E55" s="308"/>
      <c r="F55" s="308"/>
      <c r="G55" s="308"/>
      <c r="H55" s="308"/>
      <c r="I55" s="308"/>
      <c r="J55" s="308"/>
      <c r="K55" s="308"/>
      <c r="L55" s="477"/>
    </row>
    <row r="56" spans="2:12" x14ac:dyDescent="0.25">
      <c r="B56" s="476"/>
      <c r="C56" s="308"/>
      <c r="D56" s="308"/>
      <c r="E56" s="308"/>
      <c r="F56" s="308"/>
      <c r="G56" s="308"/>
      <c r="H56" s="308"/>
      <c r="I56" s="308"/>
      <c r="J56" s="308"/>
      <c r="K56" s="308"/>
      <c r="L56" s="477"/>
    </row>
    <row r="57" spans="2:12" ht="13" x14ac:dyDescent="0.3">
      <c r="B57" s="481" t="s">
        <v>1464</v>
      </c>
      <c r="C57" s="319" t="s">
        <v>1738</v>
      </c>
      <c r="D57" s="308"/>
      <c r="E57" s="308"/>
      <c r="F57" s="308"/>
      <c r="G57" s="308"/>
      <c r="H57" s="308"/>
      <c r="I57" s="308"/>
      <c r="J57" s="308"/>
      <c r="K57" s="308"/>
      <c r="L57" s="477"/>
    </row>
    <row r="58" spans="2:12" x14ac:dyDescent="0.25">
      <c r="B58" s="476"/>
      <c r="C58" s="306" t="s">
        <v>1739</v>
      </c>
      <c r="D58" s="308"/>
      <c r="E58" s="308"/>
      <c r="F58" s="308"/>
      <c r="G58" s="308"/>
      <c r="H58" s="308"/>
      <c r="I58" s="308"/>
      <c r="J58" s="308"/>
      <c r="K58" s="308"/>
      <c r="L58" s="477"/>
    </row>
    <row r="59" spans="2:12" x14ac:dyDescent="0.25">
      <c r="B59" s="476"/>
      <c r="C59" s="306" t="s">
        <v>1740</v>
      </c>
      <c r="D59" s="308"/>
      <c r="E59" s="308"/>
      <c r="F59" s="308"/>
      <c r="G59" s="308"/>
      <c r="H59" s="308"/>
      <c r="I59" s="308"/>
      <c r="J59" s="308"/>
      <c r="K59" s="308"/>
      <c r="L59" s="477"/>
    </row>
    <row r="60" spans="2:12" x14ac:dyDescent="0.25">
      <c r="B60" s="476"/>
      <c r="C60" s="308"/>
      <c r="D60" s="308"/>
      <c r="E60" s="308"/>
      <c r="F60" s="308"/>
      <c r="G60" s="308"/>
      <c r="H60" s="308"/>
      <c r="I60" s="308"/>
      <c r="J60" s="308"/>
      <c r="K60" s="308"/>
      <c r="L60" s="477"/>
    </row>
    <row r="61" spans="2:12" ht="13" x14ac:dyDescent="0.3">
      <c r="B61" s="481" t="s">
        <v>1606</v>
      </c>
      <c r="C61" s="319" t="s">
        <v>1741</v>
      </c>
      <c r="D61" s="308"/>
      <c r="E61" s="308"/>
      <c r="F61" s="308"/>
      <c r="G61" s="308"/>
      <c r="H61" s="308"/>
      <c r="I61" s="308"/>
      <c r="J61" s="308"/>
      <c r="K61" s="308"/>
      <c r="L61" s="477"/>
    </row>
    <row r="62" spans="2:12" x14ac:dyDescent="0.25">
      <c r="B62" s="476"/>
      <c r="C62" s="308" t="s">
        <v>1742</v>
      </c>
      <c r="D62" s="308"/>
      <c r="E62" s="308"/>
      <c r="F62" s="308"/>
      <c r="G62" s="308"/>
      <c r="H62" s="308"/>
      <c r="I62" s="308"/>
      <c r="J62" s="308"/>
      <c r="K62" s="308"/>
      <c r="L62" s="477"/>
    </row>
    <row r="63" spans="2:12" x14ac:dyDescent="0.25">
      <c r="B63" s="476"/>
      <c r="C63" s="306" t="s">
        <v>1743</v>
      </c>
      <c r="D63" s="308"/>
      <c r="E63" s="308"/>
      <c r="F63" s="308"/>
      <c r="G63" s="308"/>
      <c r="H63" s="308"/>
      <c r="I63" s="308"/>
      <c r="J63" s="308"/>
      <c r="K63" s="308"/>
      <c r="L63" s="477"/>
    </row>
    <row r="64" spans="2:12" ht="109.5" customHeight="1" x14ac:dyDescent="0.25">
      <c r="B64" s="476"/>
      <c r="C64" s="751" t="s">
        <v>1769</v>
      </c>
      <c r="D64" s="751"/>
      <c r="E64" s="751"/>
      <c r="F64" s="751"/>
      <c r="G64" s="751"/>
      <c r="H64" s="751"/>
      <c r="I64" s="751"/>
      <c r="J64" s="751"/>
      <c r="K64" s="308"/>
      <c r="L64" s="477"/>
    </row>
    <row r="65" spans="1:84" x14ac:dyDescent="0.25">
      <c r="B65" s="476"/>
      <c r="C65" s="308"/>
      <c r="D65" s="308"/>
      <c r="E65" s="308"/>
      <c r="F65" s="308"/>
      <c r="G65" s="308"/>
      <c r="H65" s="308"/>
      <c r="I65" s="308"/>
      <c r="J65" s="308"/>
      <c r="K65" s="308"/>
      <c r="L65" s="477"/>
    </row>
    <row r="66" spans="1:84" ht="13" x14ac:dyDescent="0.3">
      <c r="B66" s="481" t="s">
        <v>1634</v>
      </c>
      <c r="C66" s="488" t="s">
        <v>1744</v>
      </c>
      <c r="D66" s="308"/>
      <c r="E66" s="308"/>
      <c r="F66" s="308"/>
      <c r="G66" s="308"/>
      <c r="H66" s="308"/>
      <c r="I66" s="308"/>
      <c r="J66" s="308"/>
      <c r="K66" s="308"/>
      <c r="L66" s="477"/>
    </row>
    <row r="67" spans="1:84" ht="13" x14ac:dyDescent="0.3">
      <c r="B67" s="476"/>
      <c r="C67" s="488"/>
      <c r="D67" s="308"/>
      <c r="E67" s="308"/>
      <c r="F67" s="308"/>
      <c r="G67" s="308"/>
      <c r="H67" s="308"/>
      <c r="I67" s="308"/>
      <c r="J67" s="308"/>
      <c r="K67" s="308"/>
      <c r="L67" s="477"/>
    </row>
    <row r="68" spans="1:84" x14ac:dyDescent="0.25">
      <c r="B68" s="476"/>
      <c r="C68" s="483" t="s">
        <v>1745</v>
      </c>
      <c r="D68" s="308"/>
      <c r="E68" s="308"/>
      <c r="F68" s="308"/>
      <c r="G68" s="308"/>
      <c r="H68" s="308"/>
      <c r="I68" s="308"/>
      <c r="J68" s="308"/>
      <c r="K68" s="308"/>
      <c r="L68" s="477"/>
    </row>
    <row r="69" spans="1:84" x14ac:dyDescent="0.25">
      <c r="B69" s="476"/>
      <c r="C69" s="308"/>
      <c r="D69" s="308"/>
      <c r="E69" s="308"/>
      <c r="F69" s="308"/>
      <c r="G69" s="308"/>
      <c r="H69" s="308"/>
      <c r="I69" s="308"/>
      <c r="J69" s="308"/>
      <c r="K69" s="308"/>
      <c r="L69" s="477"/>
    </row>
    <row r="70" spans="1:84" x14ac:dyDescent="0.25">
      <c r="B70" s="476"/>
      <c r="C70" s="489" t="s">
        <v>1746</v>
      </c>
      <c r="D70" s="308"/>
      <c r="E70" s="308"/>
      <c r="F70" s="308"/>
      <c r="G70" s="308"/>
      <c r="H70" s="308"/>
      <c r="I70" s="308"/>
      <c r="J70" s="308"/>
      <c r="K70" s="308"/>
      <c r="L70" s="477"/>
    </row>
    <row r="71" spans="1:84" x14ac:dyDescent="0.25">
      <c r="B71" s="476"/>
      <c r="C71" s="306" t="s">
        <v>1747</v>
      </c>
      <c r="D71" s="308"/>
      <c r="E71" s="308"/>
      <c r="F71" s="308"/>
      <c r="G71" s="308"/>
      <c r="H71" s="308"/>
      <c r="I71" s="308"/>
      <c r="J71" s="308"/>
      <c r="K71" s="308"/>
      <c r="L71" s="477"/>
    </row>
    <row r="72" spans="1:84" x14ac:dyDescent="0.25">
      <c r="B72" s="476"/>
      <c r="C72" s="308"/>
      <c r="D72" s="308"/>
      <c r="E72" s="308"/>
      <c r="F72" s="308"/>
      <c r="G72" s="308"/>
      <c r="H72" s="308"/>
      <c r="I72" s="308"/>
      <c r="J72" s="308"/>
      <c r="K72" s="308"/>
      <c r="L72" s="477"/>
    </row>
    <row r="73" spans="1:84" x14ac:dyDescent="0.25">
      <c r="B73" s="476"/>
      <c r="C73" s="308"/>
      <c r="D73" s="308"/>
      <c r="E73" s="308"/>
      <c r="F73" s="308"/>
      <c r="G73" s="308"/>
      <c r="H73" s="308"/>
      <c r="I73" s="308"/>
      <c r="J73" s="308"/>
      <c r="K73" s="308"/>
      <c r="L73" s="477"/>
    </row>
    <row r="74" spans="1:84" s="487" customFormat="1" ht="15" customHeight="1" x14ac:dyDescent="0.35">
      <c r="A74" s="470"/>
      <c r="B74" s="484"/>
      <c r="C74" s="478" t="s">
        <v>1748</v>
      </c>
      <c r="D74" s="485"/>
      <c r="E74" s="485"/>
      <c r="F74" s="485"/>
      <c r="G74" s="485"/>
      <c r="H74" s="485"/>
      <c r="I74" s="485"/>
      <c r="J74" s="485"/>
      <c r="K74" s="485"/>
      <c r="L74" s="486"/>
      <c r="M74" s="470"/>
      <c r="N74" s="470"/>
      <c r="O74" s="470"/>
      <c r="P74" s="470"/>
      <c r="Q74" s="470"/>
      <c r="R74" s="470"/>
      <c r="S74" s="470"/>
      <c r="T74" s="470"/>
      <c r="U74" s="470"/>
      <c r="V74" s="470"/>
      <c r="W74" s="470"/>
      <c r="X74" s="470"/>
      <c r="Y74" s="470"/>
      <c r="Z74" s="470"/>
      <c r="AA74" s="470"/>
      <c r="AB74" s="470"/>
      <c r="AC74" s="470"/>
      <c r="AD74" s="470"/>
      <c r="AE74" s="470"/>
      <c r="AF74" s="470"/>
      <c r="AG74" s="470"/>
      <c r="AH74" s="470"/>
      <c r="AI74" s="470"/>
      <c r="AJ74" s="470"/>
      <c r="AK74" s="470"/>
      <c r="AL74" s="470"/>
      <c r="AM74" s="470"/>
      <c r="AN74" s="470"/>
      <c r="AO74" s="470"/>
      <c r="AP74" s="470"/>
      <c r="AQ74" s="470"/>
      <c r="AR74" s="470"/>
      <c r="AS74" s="470"/>
      <c r="AT74" s="470"/>
      <c r="AU74" s="470"/>
      <c r="AV74" s="470"/>
      <c r="AW74" s="470"/>
      <c r="AX74" s="470"/>
      <c r="AY74" s="470"/>
      <c r="AZ74" s="470"/>
      <c r="BA74" s="470"/>
      <c r="BB74" s="470"/>
      <c r="BC74" s="470"/>
      <c r="BD74" s="470"/>
      <c r="BE74" s="470"/>
      <c r="BF74" s="470"/>
      <c r="BG74" s="470"/>
      <c r="BH74" s="470"/>
      <c r="BI74" s="470"/>
      <c r="BJ74" s="470"/>
      <c r="BK74" s="470"/>
      <c r="BL74" s="470"/>
      <c r="BM74" s="470"/>
      <c r="BN74" s="470"/>
      <c r="BO74" s="470"/>
      <c r="BP74" s="470"/>
      <c r="BQ74" s="470"/>
      <c r="BR74" s="470"/>
      <c r="BS74" s="470"/>
      <c r="BT74" s="470"/>
      <c r="BU74" s="470"/>
      <c r="BV74" s="470"/>
      <c r="BW74" s="470"/>
      <c r="BX74" s="470"/>
      <c r="BY74" s="470"/>
      <c r="BZ74" s="470"/>
      <c r="CA74" s="470"/>
      <c r="CB74" s="470"/>
      <c r="CC74" s="470"/>
      <c r="CD74" s="470"/>
      <c r="CE74" s="470"/>
      <c r="CF74" s="470"/>
    </row>
    <row r="75" spans="1:84" x14ac:dyDescent="0.25">
      <c r="B75" s="476"/>
      <c r="C75" s="308"/>
      <c r="D75" s="308"/>
      <c r="E75" s="308"/>
      <c r="F75" s="308"/>
      <c r="G75" s="308"/>
      <c r="H75" s="308"/>
      <c r="I75" s="308"/>
      <c r="J75" s="308"/>
      <c r="K75" s="308"/>
      <c r="L75" s="477"/>
    </row>
    <row r="76" spans="1:84" x14ac:dyDescent="0.25">
      <c r="B76" s="476"/>
      <c r="C76" s="308"/>
      <c r="D76" s="308"/>
      <c r="E76" s="308"/>
      <c r="F76" s="308"/>
      <c r="G76" s="308"/>
      <c r="H76" s="308"/>
      <c r="I76" s="308"/>
      <c r="J76" s="308"/>
      <c r="K76" s="308"/>
      <c r="L76" s="477"/>
    </row>
    <row r="77" spans="1:84" x14ac:dyDescent="0.25">
      <c r="B77" s="476"/>
      <c r="C77" s="306" t="s">
        <v>1749</v>
      </c>
      <c r="D77" s="308"/>
      <c r="E77" s="308"/>
      <c r="F77" s="308"/>
      <c r="G77" s="308"/>
      <c r="H77" s="308"/>
      <c r="I77" s="308"/>
      <c r="J77" s="308"/>
      <c r="K77" s="308"/>
      <c r="L77" s="477"/>
    </row>
    <row r="78" spans="1:84" ht="13" thickBot="1" x14ac:dyDescent="0.3">
      <c r="B78" s="490"/>
      <c r="C78" s="491" t="s">
        <v>1667</v>
      </c>
      <c r="D78" s="491"/>
      <c r="E78" s="491"/>
      <c r="F78" s="491"/>
      <c r="G78" s="491"/>
      <c r="H78" s="491"/>
      <c r="I78" s="491"/>
      <c r="J78" s="491"/>
      <c r="K78" s="491"/>
      <c r="L78" s="492"/>
    </row>
  </sheetData>
  <sheetProtection password="B0C4" sheet="1" objects="1" scenarios="1"/>
  <mergeCells count="2">
    <mergeCell ref="C31:J31"/>
    <mergeCell ref="C64:J64"/>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35"/>
  <sheetViews>
    <sheetView tabSelected="1" topLeftCell="A7" workbookViewId="0">
      <selection activeCell="B2" sqref="B2:N35"/>
    </sheetView>
  </sheetViews>
  <sheetFormatPr baseColWidth="10" defaultRowHeight="14.5" x14ac:dyDescent="0.35"/>
  <cols>
    <col min="1" max="1" width="4.81640625" customWidth="1"/>
  </cols>
  <sheetData>
    <row r="1" spans="2:14" ht="15" thickBot="1" x14ac:dyDescent="0.4"/>
    <row r="2" spans="2:14" x14ac:dyDescent="0.35">
      <c r="B2" s="752" t="s">
        <v>1750</v>
      </c>
      <c r="C2" s="753"/>
      <c r="D2" s="753"/>
      <c r="E2" s="753"/>
      <c r="F2" s="753"/>
      <c r="G2" s="753"/>
      <c r="H2" s="753"/>
      <c r="I2" s="753"/>
      <c r="J2" s="753"/>
      <c r="K2" s="753"/>
      <c r="L2" s="753"/>
      <c r="M2" s="753"/>
      <c r="N2" s="754"/>
    </row>
    <row r="3" spans="2:14" x14ac:dyDescent="0.35">
      <c r="B3" s="755"/>
      <c r="C3" s="756"/>
      <c r="D3" s="756"/>
      <c r="E3" s="756"/>
      <c r="F3" s="756"/>
      <c r="G3" s="756"/>
      <c r="H3" s="756"/>
      <c r="I3" s="756"/>
      <c r="J3" s="756"/>
      <c r="K3" s="756"/>
      <c r="L3" s="756"/>
      <c r="M3" s="756"/>
      <c r="N3" s="757"/>
    </row>
    <row r="4" spans="2:14" x14ac:dyDescent="0.35">
      <c r="B4" s="755"/>
      <c r="C4" s="756"/>
      <c r="D4" s="756"/>
      <c r="E4" s="756"/>
      <c r="F4" s="756"/>
      <c r="G4" s="756"/>
      <c r="H4" s="756"/>
      <c r="I4" s="756"/>
      <c r="J4" s="756"/>
      <c r="K4" s="756"/>
      <c r="L4" s="756"/>
      <c r="M4" s="756"/>
      <c r="N4" s="757"/>
    </row>
    <row r="5" spans="2:14" x14ac:dyDescent="0.35">
      <c r="B5" s="755"/>
      <c r="C5" s="756"/>
      <c r="D5" s="756"/>
      <c r="E5" s="756"/>
      <c r="F5" s="756"/>
      <c r="G5" s="756"/>
      <c r="H5" s="756"/>
      <c r="I5" s="756"/>
      <c r="J5" s="756"/>
      <c r="K5" s="756"/>
      <c r="L5" s="756"/>
      <c r="M5" s="756"/>
      <c r="N5" s="757"/>
    </row>
    <row r="6" spans="2:14" x14ac:dyDescent="0.35">
      <c r="B6" s="755"/>
      <c r="C6" s="756"/>
      <c r="D6" s="756"/>
      <c r="E6" s="756"/>
      <c r="F6" s="756"/>
      <c r="G6" s="756"/>
      <c r="H6" s="756"/>
      <c r="I6" s="756"/>
      <c r="J6" s="756"/>
      <c r="K6" s="756"/>
      <c r="L6" s="756"/>
      <c r="M6" s="756"/>
      <c r="N6" s="757"/>
    </row>
    <row r="7" spans="2:14" x14ac:dyDescent="0.35">
      <c r="B7" s="755"/>
      <c r="C7" s="756"/>
      <c r="D7" s="756"/>
      <c r="E7" s="756"/>
      <c r="F7" s="756"/>
      <c r="G7" s="756"/>
      <c r="H7" s="756"/>
      <c r="I7" s="756"/>
      <c r="J7" s="756"/>
      <c r="K7" s="756"/>
      <c r="L7" s="756"/>
      <c r="M7" s="756"/>
      <c r="N7" s="757"/>
    </row>
    <row r="8" spans="2:14" x14ac:dyDescent="0.35">
      <c r="B8" s="755"/>
      <c r="C8" s="756"/>
      <c r="D8" s="756"/>
      <c r="E8" s="756"/>
      <c r="F8" s="756"/>
      <c r="G8" s="756"/>
      <c r="H8" s="756"/>
      <c r="I8" s="756"/>
      <c r="J8" s="756"/>
      <c r="K8" s="756"/>
      <c r="L8" s="756"/>
      <c r="M8" s="756"/>
      <c r="N8" s="757"/>
    </row>
    <row r="9" spans="2:14" x14ac:dyDescent="0.35">
      <c r="B9" s="755"/>
      <c r="C9" s="756"/>
      <c r="D9" s="756"/>
      <c r="E9" s="756"/>
      <c r="F9" s="756"/>
      <c r="G9" s="756"/>
      <c r="H9" s="756"/>
      <c r="I9" s="756"/>
      <c r="J9" s="756"/>
      <c r="K9" s="756"/>
      <c r="L9" s="756"/>
      <c r="M9" s="756"/>
      <c r="N9" s="757"/>
    </row>
    <row r="10" spans="2:14" x14ac:dyDescent="0.35">
      <c r="B10" s="755"/>
      <c r="C10" s="756"/>
      <c r="D10" s="756"/>
      <c r="E10" s="756"/>
      <c r="F10" s="756"/>
      <c r="G10" s="756"/>
      <c r="H10" s="756"/>
      <c r="I10" s="756"/>
      <c r="J10" s="756"/>
      <c r="K10" s="756"/>
      <c r="L10" s="756"/>
      <c r="M10" s="756"/>
      <c r="N10" s="757"/>
    </row>
    <row r="11" spans="2:14" x14ac:dyDescent="0.35">
      <c r="B11" s="755"/>
      <c r="C11" s="756"/>
      <c r="D11" s="756"/>
      <c r="E11" s="756"/>
      <c r="F11" s="756"/>
      <c r="G11" s="756"/>
      <c r="H11" s="756"/>
      <c r="I11" s="756"/>
      <c r="J11" s="756"/>
      <c r="K11" s="756"/>
      <c r="L11" s="756"/>
      <c r="M11" s="756"/>
      <c r="N11" s="757"/>
    </row>
    <row r="12" spans="2:14" x14ac:dyDescent="0.35">
      <c r="B12" s="755"/>
      <c r="C12" s="756"/>
      <c r="D12" s="756"/>
      <c r="E12" s="756"/>
      <c r="F12" s="756"/>
      <c r="G12" s="756"/>
      <c r="H12" s="756"/>
      <c r="I12" s="756"/>
      <c r="J12" s="756"/>
      <c r="K12" s="756"/>
      <c r="L12" s="756"/>
      <c r="M12" s="756"/>
      <c r="N12" s="757"/>
    </row>
    <row r="13" spans="2:14" x14ac:dyDescent="0.35">
      <c r="B13" s="755"/>
      <c r="C13" s="756"/>
      <c r="D13" s="756"/>
      <c r="E13" s="756"/>
      <c r="F13" s="756"/>
      <c r="G13" s="756"/>
      <c r="H13" s="756"/>
      <c r="I13" s="756"/>
      <c r="J13" s="756"/>
      <c r="K13" s="756"/>
      <c r="L13" s="756"/>
      <c r="M13" s="756"/>
      <c r="N13" s="757"/>
    </row>
    <row r="14" spans="2:14" x14ac:dyDescent="0.35">
      <c r="B14" s="755"/>
      <c r="C14" s="756"/>
      <c r="D14" s="756"/>
      <c r="E14" s="756"/>
      <c r="F14" s="756"/>
      <c r="G14" s="756"/>
      <c r="H14" s="756"/>
      <c r="I14" s="756"/>
      <c r="J14" s="756"/>
      <c r="K14" s="756"/>
      <c r="L14" s="756"/>
      <c r="M14" s="756"/>
      <c r="N14" s="757"/>
    </row>
    <row r="15" spans="2:14" x14ac:dyDescent="0.35">
      <c r="B15" s="755"/>
      <c r="C15" s="756"/>
      <c r="D15" s="756"/>
      <c r="E15" s="756"/>
      <c r="F15" s="756"/>
      <c r="G15" s="756"/>
      <c r="H15" s="756"/>
      <c r="I15" s="756"/>
      <c r="J15" s="756"/>
      <c r="K15" s="756"/>
      <c r="L15" s="756"/>
      <c r="M15" s="756"/>
      <c r="N15" s="757"/>
    </row>
    <row r="16" spans="2:14" x14ac:dyDescent="0.35">
      <c r="B16" s="755"/>
      <c r="C16" s="756"/>
      <c r="D16" s="756"/>
      <c r="E16" s="756"/>
      <c r="F16" s="756"/>
      <c r="G16" s="756"/>
      <c r="H16" s="756"/>
      <c r="I16" s="756"/>
      <c r="J16" s="756"/>
      <c r="K16" s="756"/>
      <c r="L16" s="756"/>
      <c r="M16" s="756"/>
      <c r="N16" s="757"/>
    </row>
    <row r="17" spans="2:15" x14ac:dyDescent="0.35">
      <c r="B17" s="755"/>
      <c r="C17" s="756"/>
      <c r="D17" s="756"/>
      <c r="E17" s="756"/>
      <c r="F17" s="756"/>
      <c r="G17" s="756"/>
      <c r="H17" s="756"/>
      <c r="I17" s="756"/>
      <c r="J17" s="756"/>
      <c r="K17" s="756"/>
      <c r="L17" s="756"/>
      <c r="M17" s="756"/>
      <c r="N17" s="757"/>
    </row>
    <row r="18" spans="2:15" x14ac:dyDescent="0.35">
      <c r="B18" s="755"/>
      <c r="C18" s="756"/>
      <c r="D18" s="756"/>
      <c r="E18" s="756"/>
      <c r="F18" s="756"/>
      <c r="G18" s="756"/>
      <c r="H18" s="756"/>
      <c r="I18" s="756"/>
      <c r="J18" s="756"/>
      <c r="K18" s="756"/>
      <c r="L18" s="756"/>
      <c r="M18" s="756"/>
      <c r="N18" s="757"/>
    </row>
    <row r="19" spans="2:15" x14ac:dyDescent="0.35">
      <c r="B19" s="755"/>
      <c r="C19" s="756"/>
      <c r="D19" s="756"/>
      <c r="E19" s="756"/>
      <c r="F19" s="756"/>
      <c r="G19" s="756"/>
      <c r="H19" s="756"/>
      <c r="I19" s="756"/>
      <c r="J19" s="756"/>
      <c r="K19" s="756"/>
      <c r="L19" s="756"/>
      <c r="M19" s="756"/>
      <c r="N19" s="757"/>
      <c r="O19" t="s">
        <v>1751</v>
      </c>
    </row>
    <row r="20" spans="2:15" x14ac:dyDescent="0.35">
      <c r="B20" s="755"/>
      <c r="C20" s="756"/>
      <c r="D20" s="756"/>
      <c r="E20" s="756"/>
      <c r="F20" s="756"/>
      <c r="G20" s="756"/>
      <c r="H20" s="756"/>
      <c r="I20" s="756"/>
      <c r="J20" s="756"/>
      <c r="K20" s="756"/>
      <c r="L20" s="756"/>
      <c r="M20" s="756"/>
      <c r="N20" s="757"/>
    </row>
    <row r="21" spans="2:15" x14ac:dyDescent="0.35">
      <c r="B21" s="755"/>
      <c r="C21" s="756"/>
      <c r="D21" s="756"/>
      <c r="E21" s="756"/>
      <c r="F21" s="756"/>
      <c r="G21" s="756"/>
      <c r="H21" s="756"/>
      <c r="I21" s="756"/>
      <c r="J21" s="756"/>
      <c r="K21" s="756"/>
      <c r="L21" s="756"/>
      <c r="M21" s="756"/>
      <c r="N21" s="757"/>
    </row>
    <row r="22" spans="2:15" x14ac:dyDescent="0.35">
      <c r="B22" s="755"/>
      <c r="C22" s="756"/>
      <c r="D22" s="756"/>
      <c r="E22" s="756"/>
      <c r="F22" s="756"/>
      <c r="G22" s="756"/>
      <c r="H22" s="756"/>
      <c r="I22" s="756"/>
      <c r="J22" s="756"/>
      <c r="K22" s="756"/>
      <c r="L22" s="756"/>
      <c r="M22" s="756"/>
      <c r="N22" s="757"/>
    </row>
    <row r="23" spans="2:15" x14ac:dyDescent="0.35">
      <c r="B23" s="755"/>
      <c r="C23" s="756"/>
      <c r="D23" s="756"/>
      <c r="E23" s="756"/>
      <c r="F23" s="756"/>
      <c r="G23" s="756"/>
      <c r="H23" s="756"/>
      <c r="I23" s="756"/>
      <c r="J23" s="756"/>
      <c r="K23" s="756"/>
      <c r="L23" s="756"/>
      <c r="M23" s="756"/>
      <c r="N23" s="757"/>
    </row>
    <row r="24" spans="2:15" x14ac:dyDescent="0.35">
      <c r="B24" s="755"/>
      <c r="C24" s="756"/>
      <c r="D24" s="756"/>
      <c r="E24" s="756"/>
      <c r="F24" s="756"/>
      <c r="G24" s="756"/>
      <c r="H24" s="756"/>
      <c r="I24" s="756"/>
      <c r="J24" s="756"/>
      <c r="K24" s="756"/>
      <c r="L24" s="756"/>
      <c r="M24" s="756"/>
      <c r="N24" s="757"/>
    </row>
    <row r="25" spans="2:15" x14ac:dyDescent="0.35">
      <c r="B25" s="755"/>
      <c r="C25" s="756"/>
      <c r="D25" s="756"/>
      <c r="E25" s="756"/>
      <c r="F25" s="756"/>
      <c r="G25" s="756"/>
      <c r="H25" s="756"/>
      <c r="I25" s="756"/>
      <c r="J25" s="756"/>
      <c r="K25" s="756"/>
      <c r="L25" s="756"/>
      <c r="M25" s="756"/>
      <c r="N25" s="757"/>
    </row>
    <row r="26" spans="2:15" x14ac:dyDescent="0.35">
      <c r="B26" s="755"/>
      <c r="C26" s="756"/>
      <c r="D26" s="756"/>
      <c r="E26" s="756"/>
      <c r="F26" s="756"/>
      <c r="G26" s="756"/>
      <c r="H26" s="756"/>
      <c r="I26" s="756"/>
      <c r="J26" s="756"/>
      <c r="K26" s="756"/>
      <c r="L26" s="756"/>
      <c r="M26" s="756"/>
      <c r="N26" s="757"/>
    </row>
    <row r="27" spans="2:15" x14ac:dyDescent="0.35">
      <c r="B27" s="755"/>
      <c r="C27" s="756"/>
      <c r="D27" s="756"/>
      <c r="E27" s="756"/>
      <c r="F27" s="756"/>
      <c r="G27" s="756"/>
      <c r="H27" s="756"/>
      <c r="I27" s="756"/>
      <c r="J27" s="756"/>
      <c r="K27" s="756"/>
      <c r="L27" s="756"/>
      <c r="M27" s="756"/>
      <c r="N27" s="757"/>
    </row>
    <row r="28" spans="2:15" x14ac:dyDescent="0.35">
      <c r="B28" s="755"/>
      <c r="C28" s="756"/>
      <c r="D28" s="756"/>
      <c r="E28" s="756"/>
      <c r="F28" s="756"/>
      <c r="G28" s="756"/>
      <c r="H28" s="756"/>
      <c r="I28" s="756"/>
      <c r="J28" s="756"/>
      <c r="K28" s="756"/>
      <c r="L28" s="756"/>
      <c r="M28" s="756"/>
      <c r="N28" s="757"/>
    </row>
    <row r="29" spans="2:15" x14ac:dyDescent="0.35">
      <c r="B29" s="755"/>
      <c r="C29" s="756"/>
      <c r="D29" s="756"/>
      <c r="E29" s="756"/>
      <c r="F29" s="756"/>
      <c r="G29" s="756"/>
      <c r="H29" s="756"/>
      <c r="I29" s="756"/>
      <c r="J29" s="756"/>
      <c r="K29" s="756"/>
      <c r="L29" s="756"/>
      <c r="M29" s="756"/>
      <c r="N29" s="757"/>
    </row>
    <row r="30" spans="2:15" x14ac:dyDescent="0.35">
      <c r="B30" s="755"/>
      <c r="C30" s="756"/>
      <c r="D30" s="756"/>
      <c r="E30" s="756"/>
      <c r="F30" s="756"/>
      <c r="G30" s="756"/>
      <c r="H30" s="756"/>
      <c r="I30" s="756"/>
      <c r="J30" s="756"/>
      <c r="K30" s="756"/>
      <c r="L30" s="756"/>
      <c r="M30" s="756"/>
      <c r="N30" s="757"/>
    </row>
    <row r="31" spans="2:15" x14ac:dyDescent="0.35">
      <c r="B31" s="755"/>
      <c r="C31" s="756"/>
      <c r="D31" s="756"/>
      <c r="E31" s="756"/>
      <c r="F31" s="756"/>
      <c r="G31" s="756"/>
      <c r="H31" s="756"/>
      <c r="I31" s="756"/>
      <c r="J31" s="756"/>
      <c r="K31" s="756"/>
      <c r="L31" s="756"/>
      <c r="M31" s="756"/>
      <c r="N31" s="757"/>
    </row>
    <row r="32" spans="2:15" x14ac:dyDescent="0.35">
      <c r="B32" s="755"/>
      <c r="C32" s="756"/>
      <c r="D32" s="756"/>
      <c r="E32" s="756"/>
      <c r="F32" s="756"/>
      <c r="G32" s="756"/>
      <c r="H32" s="756"/>
      <c r="I32" s="756"/>
      <c r="J32" s="756"/>
      <c r="K32" s="756"/>
      <c r="L32" s="756"/>
      <c r="M32" s="756"/>
      <c r="N32" s="757"/>
    </row>
    <row r="33" spans="2:14" x14ac:dyDescent="0.35">
      <c r="B33" s="755"/>
      <c r="C33" s="756"/>
      <c r="D33" s="756"/>
      <c r="E33" s="756"/>
      <c r="F33" s="756"/>
      <c r="G33" s="756"/>
      <c r="H33" s="756"/>
      <c r="I33" s="756"/>
      <c r="J33" s="756"/>
      <c r="K33" s="756"/>
      <c r="L33" s="756"/>
      <c r="M33" s="756"/>
      <c r="N33" s="757"/>
    </row>
    <row r="34" spans="2:14" x14ac:dyDescent="0.35">
      <c r="B34" s="755"/>
      <c r="C34" s="756"/>
      <c r="D34" s="756"/>
      <c r="E34" s="756"/>
      <c r="F34" s="756"/>
      <c r="G34" s="756"/>
      <c r="H34" s="756"/>
      <c r="I34" s="756"/>
      <c r="J34" s="756"/>
      <c r="K34" s="756"/>
      <c r="L34" s="756"/>
      <c r="M34" s="756"/>
      <c r="N34" s="757"/>
    </row>
    <row r="35" spans="2:14" ht="15" thickBot="1" x14ac:dyDescent="0.4">
      <c r="B35" s="758"/>
      <c r="C35" s="759"/>
      <c r="D35" s="759"/>
      <c r="E35" s="759"/>
      <c r="F35" s="759"/>
      <c r="G35" s="759"/>
      <c r="H35" s="759"/>
      <c r="I35" s="759"/>
      <c r="J35" s="759"/>
      <c r="K35" s="759"/>
      <c r="L35" s="759"/>
      <c r="M35" s="759"/>
      <c r="N35" s="760"/>
    </row>
  </sheetData>
  <sheetProtection password="B0C4" sheet="1" objects="1" scenarios="1"/>
  <mergeCells count="1">
    <mergeCell ref="B2:N35"/>
  </mergeCells>
  <pageMargins left="0.25" right="0.25" top="0.75" bottom="0.75" header="0.3" footer="0.3"/>
  <pageSetup paperSize="9" scale="8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topLeftCell="A33" zoomScale="70" zoomScaleNormal="70" workbookViewId="0">
      <selection activeCell="B54" sqref="B54"/>
    </sheetView>
  </sheetViews>
  <sheetFormatPr baseColWidth="10" defaultColWidth="8.81640625" defaultRowHeight="14.5" outlineLevelRow="1" x14ac:dyDescent="0.35"/>
  <cols>
    <col min="1" max="1" width="13.26953125" style="512" customWidth="1"/>
    <col min="2" max="2" width="60.54296875" style="512" bestFit="1" customWidth="1"/>
    <col min="3" max="7" width="41" style="512" customWidth="1"/>
    <col min="8" max="8" width="7.26953125" style="512" customWidth="1"/>
    <col min="9" max="9" width="92" style="512" customWidth="1"/>
    <col min="10" max="11" width="47.7265625" style="512" customWidth="1"/>
    <col min="12" max="12" width="7.26953125" style="512" customWidth="1"/>
    <col min="13" max="13" width="25.7265625" style="512" customWidth="1"/>
    <col min="14" max="14" width="25.7265625" style="513" customWidth="1"/>
    <col min="15" max="16384" width="8.81640625" style="538"/>
  </cols>
  <sheetData>
    <row r="1" spans="1:13" ht="45" customHeight="1" x14ac:dyDescent="0.35">
      <c r="A1" s="761" t="s">
        <v>1771</v>
      </c>
      <c r="B1" s="761"/>
    </row>
    <row r="2" spans="1:13" ht="31" x14ac:dyDescent="0.35">
      <c r="A2" s="514" t="s">
        <v>1772</v>
      </c>
      <c r="B2" s="514"/>
      <c r="C2" s="513"/>
      <c r="D2" s="513"/>
      <c r="E2" s="513"/>
      <c r="F2" s="564" t="s">
        <v>1924</v>
      </c>
      <c r="G2" s="515"/>
      <c r="H2" s="513"/>
      <c r="I2" s="514"/>
      <c r="J2" s="513"/>
      <c r="K2" s="513"/>
      <c r="L2" s="513"/>
      <c r="M2" s="513"/>
    </row>
    <row r="3" spans="1:13" ht="15" thickBot="1" x14ac:dyDescent="0.4">
      <c r="A3" s="513"/>
      <c r="B3" s="516"/>
      <c r="C3" s="516"/>
      <c r="D3" s="513"/>
      <c r="E3" s="513"/>
      <c r="F3" s="513"/>
      <c r="G3" s="513"/>
      <c r="H3" s="513"/>
      <c r="L3" s="513"/>
      <c r="M3" s="513"/>
    </row>
    <row r="4" spans="1:13" ht="19" thickBot="1" x14ac:dyDescent="0.4">
      <c r="A4" s="517"/>
      <c r="B4" s="518" t="s">
        <v>22</v>
      </c>
      <c r="C4" s="519" t="s">
        <v>1333</v>
      </c>
      <c r="D4" s="517"/>
      <c r="E4" s="517"/>
      <c r="F4" s="513"/>
      <c r="G4" s="513"/>
      <c r="H4" s="513"/>
      <c r="I4" s="520" t="s">
        <v>1773</v>
      </c>
      <c r="J4" s="521" t="s">
        <v>1140</v>
      </c>
      <c r="L4" s="513"/>
      <c r="M4" s="513"/>
    </row>
    <row r="5" spans="1:13" ht="15" thickBot="1" x14ac:dyDescent="0.4">
      <c r="H5" s="513"/>
      <c r="I5" s="522" t="s">
        <v>1142</v>
      </c>
      <c r="J5" s="512" t="s">
        <v>1143</v>
      </c>
      <c r="L5" s="513"/>
      <c r="M5" s="513"/>
    </row>
    <row r="6" spans="1:13" ht="18.5" x14ac:dyDescent="0.35">
      <c r="A6" s="523"/>
      <c r="B6" s="524" t="s">
        <v>1774</v>
      </c>
      <c r="C6" s="523"/>
      <c r="E6" s="525"/>
      <c r="F6" s="525"/>
      <c r="G6" s="525"/>
      <c r="H6" s="513"/>
      <c r="I6" s="522" t="s">
        <v>1145</v>
      </c>
      <c r="J6" s="512" t="s">
        <v>1146</v>
      </c>
      <c r="L6" s="513"/>
      <c r="M6" s="513"/>
    </row>
    <row r="7" spans="1:13" x14ac:dyDescent="0.35">
      <c r="B7" s="526" t="s">
        <v>1775</v>
      </c>
      <c r="H7" s="513"/>
      <c r="I7" s="522" t="s">
        <v>1148</v>
      </c>
      <c r="J7" s="512" t="s">
        <v>1149</v>
      </c>
      <c r="L7" s="513"/>
      <c r="M7" s="513"/>
    </row>
    <row r="8" spans="1:13" x14ac:dyDescent="0.35">
      <c r="B8" s="526" t="s">
        <v>1776</v>
      </c>
      <c r="H8" s="513"/>
      <c r="I8" s="522" t="s">
        <v>1777</v>
      </c>
      <c r="J8" s="512" t="s">
        <v>1778</v>
      </c>
      <c r="L8" s="513"/>
      <c r="M8" s="513"/>
    </row>
    <row r="9" spans="1:13" ht="15" thickBot="1" x14ac:dyDescent="0.4">
      <c r="B9" s="527" t="s">
        <v>1779</v>
      </c>
      <c r="H9" s="513"/>
      <c r="L9" s="513"/>
      <c r="M9" s="513"/>
    </row>
    <row r="10" spans="1:13" x14ac:dyDescent="0.35">
      <c r="B10" s="528"/>
      <c r="H10" s="513"/>
      <c r="I10" s="529" t="s">
        <v>1780</v>
      </c>
      <c r="L10" s="513"/>
      <c r="M10" s="513"/>
    </row>
    <row r="11" spans="1:13" x14ac:dyDescent="0.35">
      <c r="B11" s="528"/>
      <c r="H11" s="513"/>
      <c r="I11" s="529" t="s">
        <v>1781</v>
      </c>
      <c r="L11" s="513"/>
      <c r="M11" s="513"/>
    </row>
    <row r="12" spans="1:13" ht="37" x14ac:dyDescent="0.35">
      <c r="A12" s="520" t="s">
        <v>31</v>
      </c>
      <c r="B12" s="520" t="s">
        <v>1782</v>
      </c>
      <c r="C12" s="530"/>
      <c r="D12" s="530"/>
      <c r="E12" s="530"/>
      <c r="F12" s="530"/>
      <c r="G12" s="530"/>
      <c r="H12" s="513"/>
      <c r="L12" s="513"/>
      <c r="M12" s="513"/>
    </row>
    <row r="13" spans="1:13" ht="15" customHeight="1" x14ac:dyDescent="0.35">
      <c r="A13" s="531"/>
      <c r="B13" s="532" t="s">
        <v>1783</v>
      </c>
      <c r="C13" s="531" t="s">
        <v>1659</v>
      </c>
      <c r="D13" s="531" t="s">
        <v>1784</v>
      </c>
      <c r="E13" s="533"/>
      <c r="F13" s="534"/>
      <c r="G13" s="534"/>
      <c r="H13" s="513"/>
      <c r="L13" s="513"/>
      <c r="M13" s="513"/>
    </row>
    <row r="14" spans="1:13" x14ac:dyDescent="0.35">
      <c r="A14" s="512" t="s">
        <v>1785</v>
      </c>
      <c r="B14" s="535" t="s">
        <v>1786</v>
      </c>
      <c r="C14" s="544" t="s">
        <v>1879</v>
      </c>
      <c r="D14" s="544" t="s">
        <v>1881</v>
      </c>
      <c r="E14" s="525"/>
      <c r="F14" s="525"/>
      <c r="G14" s="525"/>
      <c r="H14" s="513"/>
      <c r="L14" s="513"/>
      <c r="M14" s="513"/>
    </row>
    <row r="15" spans="1:13" x14ac:dyDescent="0.35">
      <c r="A15" s="512" t="s">
        <v>1787</v>
      </c>
      <c r="B15" s="535" t="s">
        <v>437</v>
      </c>
      <c r="C15" s="512" t="s">
        <v>1880</v>
      </c>
      <c r="E15" s="525"/>
      <c r="F15" s="525"/>
      <c r="G15" s="525"/>
      <c r="H15" s="513"/>
      <c r="L15" s="513"/>
      <c r="M15" s="513"/>
    </row>
    <row r="16" spans="1:13" x14ac:dyDescent="0.35">
      <c r="A16" s="512" t="s">
        <v>1788</v>
      </c>
      <c r="B16" s="535" t="s">
        <v>1789</v>
      </c>
      <c r="E16" s="525"/>
      <c r="F16" s="525"/>
      <c r="G16" s="525"/>
      <c r="H16" s="513"/>
      <c r="L16" s="513"/>
      <c r="M16" s="513"/>
    </row>
    <row r="17" spans="1:13" x14ac:dyDescent="0.35">
      <c r="A17" s="512" t="s">
        <v>1790</v>
      </c>
      <c r="B17" s="535" t="s">
        <v>1791</v>
      </c>
      <c r="E17" s="525"/>
      <c r="F17" s="525"/>
      <c r="G17" s="525"/>
      <c r="H17" s="513"/>
      <c r="L17" s="513"/>
      <c r="M17" s="513"/>
    </row>
    <row r="18" spans="1:13" x14ac:dyDescent="0.35">
      <c r="A18" s="512" t="s">
        <v>1792</v>
      </c>
      <c r="B18" s="535" t="s">
        <v>1793</v>
      </c>
      <c r="E18" s="525"/>
      <c r="F18" s="525"/>
      <c r="G18" s="525"/>
      <c r="H18" s="513"/>
      <c r="L18" s="513"/>
      <c r="M18" s="513"/>
    </row>
    <row r="19" spans="1:13" x14ac:dyDescent="0.35">
      <c r="A19" s="512" t="s">
        <v>1794</v>
      </c>
      <c r="B19" s="535" t="s">
        <v>1795</v>
      </c>
      <c r="E19" s="525"/>
      <c r="F19" s="525"/>
      <c r="G19" s="525"/>
      <c r="H19" s="513"/>
      <c r="L19" s="513"/>
      <c r="M19" s="513"/>
    </row>
    <row r="20" spans="1:13" x14ac:dyDescent="0.35">
      <c r="A20" s="512" t="s">
        <v>1796</v>
      </c>
      <c r="B20" s="535" t="s">
        <v>1797</v>
      </c>
      <c r="C20" s="512" t="s">
        <v>1513</v>
      </c>
      <c r="E20" s="525"/>
      <c r="F20" s="525"/>
      <c r="G20" s="525"/>
      <c r="H20" s="513"/>
      <c r="L20" s="513"/>
      <c r="M20" s="513"/>
    </row>
    <row r="21" spans="1:13" x14ac:dyDescent="0.35">
      <c r="A21" s="512" t="s">
        <v>1798</v>
      </c>
      <c r="B21" s="535" t="s">
        <v>1799</v>
      </c>
      <c r="E21" s="525"/>
      <c r="F21" s="525"/>
      <c r="G21" s="525"/>
      <c r="H21" s="513"/>
      <c r="L21" s="513"/>
      <c r="M21" s="513"/>
    </row>
    <row r="22" spans="1:13" x14ac:dyDescent="0.35">
      <c r="A22" s="512" t="s">
        <v>1800</v>
      </c>
      <c r="B22" s="535" t="s">
        <v>1801</v>
      </c>
      <c r="E22" s="525"/>
      <c r="F22" s="525"/>
      <c r="G22" s="525"/>
      <c r="H22" s="513"/>
      <c r="L22" s="513"/>
      <c r="M22" s="513"/>
    </row>
    <row r="23" spans="1:13" x14ac:dyDescent="0.35">
      <c r="A23" s="512" t="s">
        <v>1802</v>
      </c>
      <c r="B23" s="535" t="s">
        <v>1803</v>
      </c>
      <c r="E23" s="525"/>
      <c r="F23" s="525"/>
      <c r="G23" s="525"/>
      <c r="H23" s="513"/>
      <c r="L23" s="513"/>
      <c r="M23" s="513"/>
    </row>
    <row r="24" spans="1:13" x14ac:dyDescent="0.35">
      <c r="A24" s="512" t="s">
        <v>1804</v>
      </c>
      <c r="B24" s="535" t="s">
        <v>1805</v>
      </c>
      <c r="E24" s="525"/>
      <c r="F24" s="525"/>
      <c r="G24" s="525"/>
      <c r="H24" s="513"/>
      <c r="L24" s="513"/>
      <c r="M24" s="513"/>
    </row>
    <row r="25" spans="1:13" outlineLevel="1" x14ac:dyDescent="0.35">
      <c r="A25" s="512" t="s">
        <v>1806</v>
      </c>
      <c r="B25" s="536"/>
      <c r="E25" s="525"/>
      <c r="F25" s="525"/>
      <c r="G25" s="525"/>
      <c r="H25" s="513"/>
      <c r="L25" s="513"/>
      <c r="M25" s="513"/>
    </row>
    <row r="26" spans="1:13" outlineLevel="1" x14ac:dyDescent="0.35">
      <c r="A26" s="512" t="s">
        <v>1807</v>
      </c>
      <c r="B26" s="536"/>
      <c r="E26" s="525"/>
      <c r="F26" s="525"/>
      <c r="G26" s="525"/>
      <c r="H26" s="513"/>
      <c r="L26" s="513"/>
      <c r="M26" s="513"/>
    </row>
    <row r="27" spans="1:13" outlineLevel="1" x14ac:dyDescent="0.35">
      <c r="A27" s="512" t="s">
        <v>1808</v>
      </c>
      <c r="B27" s="536"/>
      <c r="E27" s="525"/>
      <c r="F27" s="525"/>
      <c r="G27" s="525"/>
      <c r="H27" s="513"/>
      <c r="L27" s="513"/>
      <c r="M27" s="513"/>
    </row>
    <row r="28" spans="1:13" outlineLevel="1" x14ac:dyDescent="0.35">
      <c r="A28" s="512" t="s">
        <v>1809</v>
      </c>
      <c r="B28" s="536"/>
      <c r="E28" s="525"/>
      <c r="F28" s="525"/>
      <c r="G28" s="525"/>
      <c r="H28" s="513"/>
      <c r="L28" s="513"/>
      <c r="M28" s="513"/>
    </row>
    <row r="29" spans="1:13" outlineLevel="1" x14ac:dyDescent="0.35">
      <c r="A29" s="512" t="s">
        <v>1810</v>
      </c>
      <c r="B29" s="536"/>
      <c r="E29" s="525"/>
      <c r="F29" s="525"/>
      <c r="G29" s="525"/>
      <c r="H29" s="513"/>
      <c r="L29" s="513"/>
      <c r="M29" s="513"/>
    </row>
    <row r="30" spans="1:13" outlineLevel="1" x14ac:dyDescent="0.35">
      <c r="A30" s="512" t="s">
        <v>1811</v>
      </c>
      <c r="B30" s="536"/>
      <c r="E30" s="525"/>
      <c r="F30" s="525"/>
      <c r="G30" s="525"/>
      <c r="H30" s="513"/>
      <c r="L30" s="513"/>
      <c r="M30" s="513"/>
    </row>
    <row r="31" spans="1:13" outlineLevel="1" x14ac:dyDescent="0.35">
      <c r="A31" s="512" t="s">
        <v>1812</v>
      </c>
      <c r="B31" s="536"/>
      <c r="E31" s="525"/>
      <c r="F31" s="525"/>
      <c r="G31" s="525"/>
      <c r="H31" s="513"/>
      <c r="L31" s="513"/>
      <c r="M31" s="513"/>
    </row>
    <row r="32" spans="1:13" outlineLevel="1" x14ac:dyDescent="0.35">
      <c r="A32" s="512" t="s">
        <v>1813</v>
      </c>
      <c r="B32" s="536"/>
      <c r="E32" s="525"/>
      <c r="F32" s="525"/>
      <c r="G32" s="525"/>
      <c r="H32" s="513"/>
      <c r="L32" s="513"/>
      <c r="M32" s="513"/>
    </row>
    <row r="33" spans="1:13" ht="18.5" x14ac:dyDescent="0.35">
      <c r="A33" s="530"/>
      <c r="B33" s="520" t="s">
        <v>1776</v>
      </c>
      <c r="C33" s="530"/>
      <c r="D33" s="530"/>
      <c r="E33" s="530"/>
      <c r="F33" s="530"/>
      <c r="G33" s="530"/>
      <c r="H33" s="513"/>
      <c r="L33" s="513"/>
      <c r="M33" s="513"/>
    </row>
    <row r="34" spans="1:13" ht="15" customHeight="1" x14ac:dyDescent="0.35">
      <c r="A34" s="531"/>
      <c r="B34" s="532" t="s">
        <v>1814</v>
      </c>
      <c r="C34" s="531" t="s">
        <v>1815</v>
      </c>
      <c r="D34" s="531" t="s">
        <v>1784</v>
      </c>
      <c r="E34" s="531" t="s">
        <v>1816</v>
      </c>
      <c r="F34" s="534"/>
      <c r="G34" s="534"/>
      <c r="H34" s="513"/>
      <c r="L34" s="513"/>
      <c r="M34" s="513"/>
    </row>
    <row r="35" spans="1:13" x14ac:dyDescent="0.35">
      <c r="A35" s="512" t="s">
        <v>1817</v>
      </c>
      <c r="B35" s="512" t="s">
        <v>1971</v>
      </c>
      <c r="C35" s="544"/>
      <c r="D35" s="512" t="s">
        <v>1881</v>
      </c>
      <c r="E35" s="512" t="s">
        <v>1972</v>
      </c>
      <c r="F35" s="537"/>
      <c r="G35" s="537"/>
      <c r="H35" s="513"/>
      <c r="L35" s="513"/>
      <c r="M35" s="513"/>
    </row>
    <row r="36" spans="1:13" x14ac:dyDescent="0.35">
      <c r="A36" s="512" t="s">
        <v>1818</v>
      </c>
      <c r="B36" s="512" t="s">
        <v>1973</v>
      </c>
      <c r="D36" s="512" t="s">
        <v>1974</v>
      </c>
      <c r="E36" s="512" t="s">
        <v>1972</v>
      </c>
      <c r="H36" s="513"/>
      <c r="L36" s="513"/>
      <c r="M36" s="513"/>
    </row>
    <row r="37" spans="1:13" x14ac:dyDescent="0.35">
      <c r="A37" s="512" t="s">
        <v>1819</v>
      </c>
      <c r="B37" s="512" t="s">
        <v>1975</v>
      </c>
      <c r="D37" s="512" t="s">
        <v>1976</v>
      </c>
      <c r="E37" s="512" t="s">
        <v>1972</v>
      </c>
      <c r="H37" s="513"/>
      <c r="L37" s="513"/>
      <c r="M37" s="513"/>
    </row>
    <row r="38" spans="1:13" x14ac:dyDescent="0.35">
      <c r="A38" s="512" t="s">
        <v>1820</v>
      </c>
      <c r="B38" s="512" t="s">
        <v>1977</v>
      </c>
      <c r="D38" s="512" t="s">
        <v>1978</v>
      </c>
      <c r="E38" s="512" t="s">
        <v>1979</v>
      </c>
      <c r="H38" s="513"/>
      <c r="L38" s="513"/>
      <c r="M38" s="513"/>
    </row>
    <row r="39" spans="1:13" x14ac:dyDescent="0.35">
      <c r="A39" s="512" t="s">
        <v>1821</v>
      </c>
      <c r="B39" s="512" t="s">
        <v>1980</v>
      </c>
      <c r="D39" s="512" t="s">
        <v>1981</v>
      </c>
      <c r="E39" s="512" t="s">
        <v>1972</v>
      </c>
      <c r="H39" s="513"/>
      <c r="L39" s="513"/>
      <c r="M39" s="513"/>
    </row>
    <row r="40" spans="1:13" x14ac:dyDescent="0.35">
      <c r="A40" s="512" t="s">
        <v>1822</v>
      </c>
      <c r="B40" s="512" t="s">
        <v>1982</v>
      </c>
      <c r="D40" s="512" t="s">
        <v>1983</v>
      </c>
      <c r="E40" s="512" t="s">
        <v>1972</v>
      </c>
      <c r="H40" s="513"/>
      <c r="L40" s="513"/>
      <c r="M40" s="513"/>
    </row>
    <row r="41" spans="1:13" x14ac:dyDescent="0.35">
      <c r="A41" s="512" t="s">
        <v>1823</v>
      </c>
      <c r="B41" s="512" t="s">
        <v>1984</v>
      </c>
      <c r="D41" s="512" t="s">
        <v>1985</v>
      </c>
      <c r="E41" s="512" t="s">
        <v>1972</v>
      </c>
      <c r="H41" s="513"/>
      <c r="L41" s="513"/>
      <c r="M41" s="513"/>
    </row>
    <row r="42" spans="1:13" x14ac:dyDescent="0.35">
      <c r="A42" s="512" t="s">
        <v>1824</v>
      </c>
      <c r="B42" s="512" t="s">
        <v>1986</v>
      </c>
      <c r="D42" s="512" t="s">
        <v>1987</v>
      </c>
      <c r="E42" s="512" t="s">
        <v>1972</v>
      </c>
      <c r="H42" s="513"/>
      <c r="L42" s="513"/>
      <c r="M42" s="513"/>
    </row>
    <row r="43" spans="1:13" x14ac:dyDescent="0.35">
      <c r="A43" s="512" t="s">
        <v>1825</v>
      </c>
      <c r="B43" s="512" t="s">
        <v>1988</v>
      </c>
      <c r="D43" s="512" t="s">
        <v>1989</v>
      </c>
      <c r="E43" s="512" t="s">
        <v>1972</v>
      </c>
      <c r="H43" s="513"/>
      <c r="L43" s="513"/>
      <c r="M43" s="513"/>
    </row>
    <row r="44" spans="1:13" x14ac:dyDescent="0.35">
      <c r="A44" s="512" t="s">
        <v>1826</v>
      </c>
      <c r="B44" s="512" t="s">
        <v>1990</v>
      </c>
      <c r="D44" s="512" t="s">
        <v>1991</v>
      </c>
      <c r="E44" s="512" t="s">
        <v>1972</v>
      </c>
      <c r="H44" s="513"/>
      <c r="L44" s="513"/>
      <c r="M44" s="513"/>
    </row>
    <row r="45" spans="1:13" x14ac:dyDescent="0.35">
      <c r="A45" s="512" t="s">
        <v>1827</v>
      </c>
      <c r="B45" s="512" t="s">
        <v>1992</v>
      </c>
      <c r="D45" s="512" t="s">
        <v>1993</v>
      </c>
      <c r="E45" s="512" t="s">
        <v>1972</v>
      </c>
      <c r="H45" s="513"/>
      <c r="L45" s="513"/>
      <c r="M45" s="513"/>
    </row>
    <row r="46" spans="1:13" x14ac:dyDescent="0.35">
      <c r="A46" s="512" t="s">
        <v>1828</v>
      </c>
      <c r="B46" s="512" t="s">
        <v>1994</v>
      </c>
      <c r="D46" s="512" t="s">
        <v>1995</v>
      </c>
      <c r="E46" s="512" t="s">
        <v>1979</v>
      </c>
      <c r="H46" s="513"/>
      <c r="L46" s="513"/>
      <c r="M46" s="513"/>
    </row>
    <row r="47" spans="1:13" x14ac:dyDescent="0.35">
      <c r="A47" s="512" t="s">
        <v>1829</v>
      </c>
      <c r="B47" s="512" t="s">
        <v>1996</v>
      </c>
      <c r="D47" s="512" t="s">
        <v>1997</v>
      </c>
      <c r="E47" s="512" t="s">
        <v>1972</v>
      </c>
      <c r="H47" s="513"/>
      <c r="L47" s="513"/>
      <c r="M47" s="513"/>
    </row>
    <row r="48" spans="1:13" x14ac:dyDescent="0.35">
      <c r="A48" s="512" t="s">
        <v>1830</v>
      </c>
      <c r="B48" s="512" t="s">
        <v>1998</v>
      </c>
      <c r="D48" s="512" t="s">
        <v>1999</v>
      </c>
      <c r="E48" s="512" t="s">
        <v>1979</v>
      </c>
      <c r="H48" s="513"/>
      <c r="L48" s="513"/>
      <c r="M48" s="513"/>
    </row>
    <row r="49" spans="1:13" x14ac:dyDescent="0.35">
      <c r="A49" s="512" t="s">
        <v>1831</v>
      </c>
      <c r="B49" s="512" t="s">
        <v>2000</v>
      </c>
      <c r="D49" s="512" t="s">
        <v>2001</v>
      </c>
      <c r="E49" s="512" t="s">
        <v>1979</v>
      </c>
      <c r="H49" s="513"/>
      <c r="L49" s="513"/>
      <c r="M49" s="513"/>
    </row>
    <row r="50" spans="1:13" x14ac:dyDescent="0.35">
      <c r="A50" s="512" t="s">
        <v>1832</v>
      </c>
      <c r="B50" s="512" t="s">
        <v>2002</v>
      </c>
      <c r="D50" s="512" t="s">
        <v>1974</v>
      </c>
      <c r="E50" s="512" t="s">
        <v>1972</v>
      </c>
      <c r="H50" s="513"/>
      <c r="L50" s="513"/>
      <c r="M50" s="513"/>
    </row>
    <row r="51" spans="1:13" x14ac:dyDescent="0.35">
      <c r="A51" s="512" t="s">
        <v>1833</v>
      </c>
      <c r="B51" s="512" t="s">
        <v>2003</v>
      </c>
      <c r="D51" s="512" t="s">
        <v>2004</v>
      </c>
      <c r="E51" s="512" t="s">
        <v>1972</v>
      </c>
      <c r="H51" s="513"/>
      <c r="L51" s="513"/>
      <c r="M51" s="513"/>
    </row>
    <row r="52" spans="1:13" x14ac:dyDescent="0.35">
      <c r="A52" s="512" t="s">
        <v>1834</v>
      </c>
      <c r="B52" s="512" t="s">
        <v>2005</v>
      </c>
      <c r="D52" s="512" t="s">
        <v>2006</v>
      </c>
      <c r="E52" s="512" t="s">
        <v>2007</v>
      </c>
      <c r="H52" s="513"/>
      <c r="L52" s="513"/>
      <c r="M52" s="513"/>
    </row>
    <row r="53" spans="1:13" x14ac:dyDescent="0.35">
      <c r="A53" s="512" t="s">
        <v>1835</v>
      </c>
      <c r="B53" s="512" t="s">
        <v>2008</v>
      </c>
      <c r="D53" s="512" t="s">
        <v>2009</v>
      </c>
      <c r="E53" s="512" t="s">
        <v>1979</v>
      </c>
      <c r="H53" s="513"/>
      <c r="L53" s="513"/>
      <c r="M53" s="513"/>
    </row>
    <row r="54" spans="1:13" x14ac:dyDescent="0.35">
      <c r="A54" s="512" t="s">
        <v>1836</v>
      </c>
      <c r="B54" s="512" t="s">
        <v>2010</v>
      </c>
      <c r="D54" s="512" t="s">
        <v>2011</v>
      </c>
      <c r="E54" s="512" t="s">
        <v>1979</v>
      </c>
      <c r="H54" s="513"/>
      <c r="L54" s="513"/>
      <c r="M54" s="513"/>
    </row>
    <row r="55" spans="1:13" x14ac:dyDescent="0.35">
      <c r="A55" s="512" t="s">
        <v>1837</v>
      </c>
      <c r="H55" s="513"/>
      <c r="L55" s="513"/>
      <c r="M55" s="513"/>
    </row>
    <row r="56" spans="1:13" x14ac:dyDescent="0.35">
      <c r="A56" s="512" t="s">
        <v>1838</v>
      </c>
      <c r="H56" s="513"/>
      <c r="L56" s="513"/>
      <c r="M56" s="513"/>
    </row>
    <row r="57" spans="1:13" x14ac:dyDescent="0.35">
      <c r="A57" s="512" t="s">
        <v>1839</v>
      </c>
      <c r="B57" s="535"/>
      <c r="H57" s="513"/>
      <c r="L57" s="513"/>
      <c r="M57" s="513"/>
    </row>
    <row r="58" spans="1:13" x14ac:dyDescent="0.35">
      <c r="A58" s="512" t="s">
        <v>1840</v>
      </c>
      <c r="B58" s="535"/>
      <c r="H58" s="513"/>
      <c r="L58" s="513"/>
      <c r="M58" s="513"/>
    </row>
    <row r="59" spans="1:13" x14ac:dyDescent="0.35">
      <c r="A59" s="512" t="s">
        <v>1841</v>
      </c>
      <c r="B59" s="535"/>
      <c r="H59" s="513"/>
      <c r="L59" s="513"/>
      <c r="M59" s="513"/>
    </row>
    <row r="60" spans="1:13" outlineLevel="1" x14ac:dyDescent="0.35">
      <c r="A60" s="512" t="s">
        <v>1842</v>
      </c>
      <c r="B60" s="535"/>
      <c r="E60" s="535"/>
      <c r="F60" s="535"/>
      <c r="G60" s="535"/>
      <c r="H60" s="513"/>
      <c r="L60" s="513"/>
      <c r="M60" s="513"/>
    </row>
    <row r="61" spans="1:13" outlineLevel="1" x14ac:dyDescent="0.35">
      <c r="A61" s="512" t="s">
        <v>1843</v>
      </c>
      <c r="B61" s="535"/>
      <c r="E61" s="535"/>
      <c r="F61" s="535"/>
      <c r="G61" s="535"/>
      <c r="H61" s="513"/>
      <c r="L61" s="513"/>
      <c r="M61" s="513"/>
    </row>
    <row r="62" spans="1:13" outlineLevel="1" x14ac:dyDescent="0.35">
      <c r="A62" s="512" t="s">
        <v>1844</v>
      </c>
      <c r="B62" s="535"/>
      <c r="E62" s="535"/>
      <c r="F62" s="535"/>
      <c r="G62" s="535"/>
      <c r="H62" s="513"/>
      <c r="L62" s="513"/>
      <c r="M62" s="513"/>
    </row>
    <row r="63" spans="1:13" outlineLevel="1" x14ac:dyDescent="0.35">
      <c r="A63" s="512" t="s">
        <v>1845</v>
      </c>
      <c r="B63" s="535"/>
      <c r="E63" s="535"/>
      <c r="F63" s="535"/>
      <c r="G63" s="535"/>
      <c r="H63" s="513"/>
      <c r="L63" s="513"/>
      <c r="M63" s="513"/>
    </row>
    <row r="64" spans="1:13" outlineLevel="1" x14ac:dyDescent="0.35">
      <c r="A64" s="512" t="s">
        <v>1846</v>
      </c>
      <c r="B64" s="535"/>
      <c r="E64" s="535"/>
      <c r="F64" s="535"/>
      <c r="G64" s="535"/>
      <c r="H64" s="513"/>
      <c r="L64" s="513"/>
      <c r="M64" s="513"/>
    </row>
    <row r="65" spans="1:14" outlineLevel="1" x14ac:dyDescent="0.35">
      <c r="A65" s="512" t="s">
        <v>1847</v>
      </c>
      <c r="B65" s="535"/>
      <c r="E65" s="535"/>
      <c r="F65" s="535"/>
      <c r="G65" s="535"/>
      <c r="H65" s="513"/>
      <c r="L65" s="513"/>
      <c r="M65" s="513"/>
    </row>
    <row r="66" spans="1:14" outlineLevel="1" x14ac:dyDescent="0.35">
      <c r="A66" s="512" t="s">
        <v>1848</v>
      </c>
      <c r="B66" s="535"/>
      <c r="E66" s="535"/>
      <c r="F66" s="535"/>
      <c r="G66" s="535"/>
      <c r="H66" s="513"/>
      <c r="L66" s="513"/>
      <c r="M66" s="513"/>
    </row>
    <row r="67" spans="1:14" outlineLevel="1" x14ac:dyDescent="0.35">
      <c r="A67" s="512" t="s">
        <v>1849</v>
      </c>
      <c r="B67" s="535"/>
      <c r="E67" s="535"/>
      <c r="F67" s="535"/>
      <c r="G67" s="535"/>
      <c r="H67" s="513"/>
      <c r="L67" s="513"/>
      <c r="M67" s="513"/>
    </row>
    <row r="68" spans="1:14" outlineLevel="1" x14ac:dyDescent="0.35">
      <c r="A68" s="512" t="s">
        <v>1850</v>
      </c>
      <c r="B68" s="535"/>
      <c r="E68" s="535"/>
      <c r="F68" s="535"/>
      <c r="G68" s="535"/>
      <c r="H68" s="513"/>
      <c r="L68" s="513"/>
      <c r="M68" s="513"/>
    </row>
    <row r="69" spans="1:14" outlineLevel="1" x14ac:dyDescent="0.35">
      <c r="A69" s="512" t="s">
        <v>1851</v>
      </c>
      <c r="B69" s="535"/>
      <c r="E69" s="535"/>
      <c r="F69" s="535"/>
      <c r="G69" s="535"/>
      <c r="H69" s="513"/>
      <c r="L69" s="513"/>
      <c r="M69" s="513"/>
    </row>
    <row r="70" spans="1:14" outlineLevel="1" x14ac:dyDescent="0.35">
      <c r="A70" s="512" t="s">
        <v>1852</v>
      </c>
      <c r="B70" s="535"/>
      <c r="E70" s="535"/>
      <c r="F70" s="535"/>
      <c r="G70" s="535"/>
      <c r="H70" s="513"/>
      <c r="L70" s="513"/>
      <c r="M70" s="513"/>
    </row>
    <row r="71" spans="1:14" outlineLevel="1" x14ac:dyDescent="0.35">
      <c r="A71" s="512" t="s">
        <v>1853</v>
      </c>
      <c r="B71" s="535"/>
      <c r="E71" s="535"/>
      <c r="F71" s="535"/>
      <c r="G71" s="535"/>
      <c r="H71" s="513"/>
      <c r="L71" s="513"/>
      <c r="M71" s="513"/>
    </row>
    <row r="72" spans="1:14" outlineLevel="1" x14ac:dyDescent="0.35">
      <c r="A72" s="512" t="s">
        <v>1854</v>
      </c>
      <c r="B72" s="535"/>
      <c r="E72" s="535"/>
      <c r="F72" s="535"/>
      <c r="G72" s="535"/>
      <c r="H72" s="513"/>
      <c r="L72" s="513"/>
      <c r="M72" s="513"/>
    </row>
    <row r="73" spans="1:14" ht="18.5" x14ac:dyDescent="0.35">
      <c r="A73" s="530"/>
      <c r="B73" s="520" t="s">
        <v>1779</v>
      </c>
      <c r="C73" s="530"/>
      <c r="D73" s="530"/>
      <c r="E73" s="530"/>
      <c r="F73" s="530"/>
      <c r="G73" s="530"/>
      <c r="H73" s="513"/>
    </row>
    <row r="74" spans="1:14" ht="15" customHeight="1" x14ac:dyDescent="0.35">
      <c r="A74" s="531"/>
      <c r="B74" s="532" t="s">
        <v>924</v>
      </c>
      <c r="C74" s="531" t="s">
        <v>1855</v>
      </c>
      <c r="D74" s="531"/>
      <c r="E74" s="534"/>
      <c r="F74" s="534"/>
      <c r="G74" s="534"/>
      <c r="H74" s="538"/>
      <c r="I74" s="538"/>
      <c r="J74" s="538"/>
      <c r="K74" s="538"/>
      <c r="L74" s="538"/>
      <c r="M74" s="538"/>
      <c r="N74" s="538"/>
    </row>
    <row r="75" spans="1:14" x14ac:dyDescent="0.35">
      <c r="A75" s="512" t="s">
        <v>1856</v>
      </c>
      <c r="B75" s="512" t="s">
        <v>1857</v>
      </c>
      <c r="C75" s="550">
        <v>77.83</v>
      </c>
      <c r="H75" s="513"/>
    </row>
    <row r="76" spans="1:14" x14ac:dyDescent="0.35">
      <c r="A76" s="512" t="s">
        <v>1858</v>
      </c>
      <c r="B76" s="512" t="s">
        <v>1859</v>
      </c>
      <c r="C76" s="550">
        <v>169.72</v>
      </c>
      <c r="H76" s="513"/>
    </row>
    <row r="77" spans="1:14" outlineLevel="1" x14ac:dyDescent="0.35">
      <c r="A77" s="512" t="s">
        <v>1860</v>
      </c>
      <c r="H77" s="513"/>
    </row>
    <row r="78" spans="1:14" outlineLevel="1" x14ac:dyDescent="0.35">
      <c r="A78" s="512" t="s">
        <v>1861</v>
      </c>
      <c r="H78" s="513"/>
    </row>
    <row r="79" spans="1:14" outlineLevel="1" x14ac:dyDescent="0.35">
      <c r="A79" s="512" t="s">
        <v>1862</v>
      </c>
      <c r="H79" s="513"/>
    </row>
    <row r="80" spans="1:14" outlineLevel="1" x14ac:dyDescent="0.35">
      <c r="A80" s="512" t="s">
        <v>1863</v>
      </c>
      <c r="H80" s="513"/>
    </row>
    <row r="81" spans="1:8" x14ac:dyDescent="0.35">
      <c r="A81" s="531"/>
      <c r="B81" s="532" t="s">
        <v>1864</v>
      </c>
      <c r="C81" s="531" t="s">
        <v>521</v>
      </c>
      <c r="D81" s="531" t="s">
        <v>522</v>
      </c>
      <c r="E81" s="534" t="s">
        <v>936</v>
      </c>
      <c r="F81" s="534" t="s">
        <v>1865</v>
      </c>
      <c r="G81" s="534" t="s">
        <v>1866</v>
      </c>
      <c r="H81" s="513"/>
    </row>
    <row r="82" spans="1:8" x14ac:dyDescent="0.35">
      <c r="A82" s="512" t="s">
        <v>1867</v>
      </c>
      <c r="B82" s="762" t="s">
        <v>1892</v>
      </c>
      <c r="C82" s="762">
        <v>3.9577106935613695E-3</v>
      </c>
      <c r="D82" s="762">
        <v>0</v>
      </c>
      <c r="E82" s="762">
        <v>1.1777622297858721E-3</v>
      </c>
      <c r="F82" s="549"/>
      <c r="G82" s="762">
        <f>C82+D82+E82</f>
        <v>5.1354729233472418E-3</v>
      </c>
      <c r="H82" s="513"/>
    </row>
    <row r="83" spans="1:8" x14ac:dyDescent="0.35">
      <c r="A83" s="512" t="s">
        <v>1868</v>
      </c>
      <c r="B83" s="762"/>
      <c r="C83" s="762"/>
      <c r="D83" s="762">
        <v>0</v>
      </c>
      <c r="E83" s="762">
        <v>0</v>
      </c>
      <c r="F83" s="549"/>
      <c r="G83" s="762"/>
      <c r="H83" s="513"/>
    </row>
    <row r="84" spans="1:8" x14ac:dyDescent="0.35">
      <c r="A84" s="512" t="s">
        <v>1869</v>
      </c>
      <c r="B84" s="512" t="s">
        <v>1870</v>
      </c>
      <c r="C84" s="549">
        <v>1.2123424043754014E-3</v>
      </c>
      <c r="D84" s="549">
        <v>0</v>
      </c>
      <c r="E84" s="549">
        <v>0</v>
      </c>
      <c r="F84" s="549"/>
      <c r="G84" s="549">
        <f>C84+D84+E84</f>
        <v>1.2123424043754014E-3</v>
      </c>
      <c r="H84" s="513"/>
    </row>
    <row r="85" spans="1:8" x14ac:dyDescent="0.35">
      <c r="A85" s="512" t="s">
        <v>1871</v>
      </c>
      <c r="B85" s="512" t="s">
        <v>1872</v>
      </c>
      <c r="C85" s="549">
        <v>1.1606495335149587E-3</v>
      </c>
      <c r="D85" s="549">
        <v>0</v>
      </c>
      <c r="E85" s="571">
        <v>0</v>
      </c>
      <c r="F85" s="549"/>
      <c r="G85" s="549">
        <f t="shared" ref="G85:G86" si="0">C85+D85+E85</f>
        <v>1.1606495335149587E-3</v>
      </c>
      <c r="H85" s="513"/>
    </row>
    <row r="86" spans="1:8" x14ac:dyDescent="0.35">
      <c r="A86" s="512" t="s">
        <v>1873</v>
      </c>
      <c r="B86" s="512" t="s">
        <v>1874</v>
      </c>
      <c r="C86" s="549">
        <v>1.5455114048098276E-2</v>
      </c>
      <c r="D86" s="549">
        <v>0</v>
      </c>
      <c r="E86" s="571">
        <v>3.5032693568038294E-3</v>
      </c>
      <c r="F86" s="549"/>
      <c r="G86" s="549">
        <f t="shared" si="0"/>
        <v>1.8958383404902107E-2</v>
      </c>
      <c r="H86" s="513"/>
    </row>
    <row r="87" spans="1:8" outlineLevel="1" x14ac:dyDescent="0.35">
      <c r="A87" s="512" t="s">
        <v>1875</v>
      </c>
      <c r="H87" s="513"/>
    </row>
    <row r="88" spans="1:8" outlineLevel="1" x14ac:dyDescent="0.35">
      <c r="A88" s="512" t="s">
        <v>1876</v>
      </c>
      <c r="H88" s="513"/>
    </row>
    <row r="89" spans="1:8" outlineLevel="1" x14ac:dyDescent="0.35">
      <c r="A89" s="512" t="s">
        <v>1877</v>
      </c>
      <c r="H89" s="513"/>
    </row>
    <row r="90" spans="1:8" outlineLevel="1" x14ac:dyDescent="0.35">
      <c r="A90" s="512" t="s">
        <v>1878</v>
      </c>
      <c r="H90" s="513"/>
    </row>
    <row r="91" spans="1:8" x14ac:dyDescent="0.35">
      <c r="H91" s="513"/>
    </row>
    <row r="92" spans="1:8" x14ac:dyDescent="0.35">
      <c r="H92" s="513"/>
    </row>
    <row r="93" spans="1:8" x14ac:dyDescent="0.35">
      <c r="H93" s="513"/>
    </row>
    <row r="94" spans="1:8" x14ac:dyDescent="0.35">
      <c r="H94" s="513"/>
    </row>
    <row r="95" spans="1:8" x14ac:dyDescent="0.35">
      <c r="H95" s="513"/>
    </row>
    <row r="96" spans="1:8" x14ac:dyDescent="0.35">
      <c r="H96" s="513"/>
    </row>
    <row r="97" spans="8:8" x14ac:dyDescent="0.35">
      <c r="H97" s="513"/>
    </row>
    <row r="98" spans="8:8" x14ac:dyDescent="0.35">
      <c r="H98" s="513"/>
    </row>
    <row r="99" spans="8:8" x14ac:dyDescent="0.35">
      <c r="H99" s="513"/>
    </row>
    <row r="100" spans="8:8" x14ac:dyDescent="0.35">
      <c r="H100" s="513"/>
    </row>
    <row r="101" spans="8:8" x14ac:dyDescent="0.35">
      <c r="H101" s="513"/>
    </row>
    <row r="102" spans="8:8" x14ac:dyDescent="0.35">
      <c r="H102" s="513"/>
    </row>
    <row r="103" spans="8:8" x14ac:dyDescent="0.35">
      <c r="H103" s="513"/>
    </row>
    <row r="104" spans="8:8" x14ac:dyDescent="0.35">
      <c r="H104" s="513"/>
    </row>
    <row r="105" spans="8:8" x14ac:dyDescent="0.35">
      <c r="H105" s="513"/>
    </row>
    <row r="106" spans="8:8" x14ac:dyDescent="0.35">
      <c r="H106" s="513"/>
    </row>
    <row r="107" spans="8:8" x14ac:dyDescent="0.35">
      <c r="H107" s="513"/>
    </row>
    <row r="108" spans="8:8" x14ac:dyDescent="0.35">
      <c r="H108" s="513"/>
    </row>
    <row r="109" spans="8:8" x14ac:dyDescent="0.35">
      <c r="H109" s="513"/>
    </row>
    <row r="110" spans="8:8" x14ac:dyDescent="0.35">
      <c r="H110" s="513"/>
    </row>
    <row r="111" spans="8:8" x14ac:dyDescent="0.35">
      <c r="H111" s="513"/>
    </row>
    <row r="112" spans="8:8" x14ac:dyDescent="0.35">
      <c r="H112" s="513"/>
    </row>
  </sheetData>
  <mergeCells count="6">
    <mergeCell ref="A1:B1"/>
    <mergeCell ref="C82:C83"/>
    <mergeCell ref="G82:G83"/>
    <mergeCell ref="D82:D83"/>
    <mergeCell ref="E82:E83"/>
    <mergeCell ref="B82:B83"/>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37" fitToHeight="0" orientation="landscape" r:id="rId1"/>
  <headerFooter>
    <oddHeader>&amp;R&amp;G</oddHead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pageSetUpPr fitToPage="1"/>
  </sheetPr>
  <dimension ref="A2:I514"/>
  <sheetViews>
    <sheetView topLeftCell="D10" zoomScaleNormal="100" workbookViewId="0">
      <selection activeCell="E18" sqref="E18"/>
    </sheetView>
  </sheetViews>
  <sheetFormatPr baseColWidth="10" defaultColWidth="9.1796875" defaultRowHeight="14.5" x14ac:dyDescent="0.35"/>
  <cols>
    <col min="1" max="1" width="13.26953125" style="576" customWidth="1"/>
    <col min="2" max="2" width="59" style="576" customWidth="1"/>
    <col min="3" max="7" width="36.7265625" style="576" customWidth="1"/>
    <col min="8" max="16384" width="9.1796875" style="576"/>
  </cols>
  <sheetData>
    <row r="2" spans="1:9" ht="31" x14ac:dyDescent="0.35">
      <c r="A2" s="572" t="s">
        <v>1925</v>
      </c>
      <c r="B2" s="572"/>
      <c r="C2" s="573"/>
      <c r="D2" s="573"/>
      <c r="E2" s="573"/>
      <c r="F2" s="574" t="s">
        <v>1924</v>
      </c>
      <c r="G2" s="575"/>
    </row>
    <row r="3" spans="1:9" ht="15" thickBot="1" x14ac:dyDescent="0.4">
      <c r="A3" s="573"/>
      <c r="B3" s="577"/>
      <c r="C3" s="577"/>
      <c r="D3" s="573"/>
      <c r="E3" s="573"/>
      <c r="F3" s="573"/>
      <c r="G3" s="573"/>
    </row>
    <row r="4" spans="1:9" ht="60.75" customHeight="1" thickBot="1" x14ac:dyDescent="0.4">
      <c r="A4" s="578"/>
      <c r="B4" s="579" t="s">
        <v>22</v>
      </c>
      <c r="C4" s="580" t="s">
        <v>1333</v>
      </c>
      <c r="D4" s="578"/>
      <c r="E4" s="768" t="s">
        <v>1926</v>
      </c>
      <c r="F4" s="769"/>
      <c r="G4" s="581" t="s">
        <v>1927</v>
      </c>
      <c r="H4" s="582"/>
    </row>
    <row r="5" spans="1:9" x14ac:dyDescent="0.35">
      <c r="A5" s="583"/>
      <c r="B5" s="583"/>
      <c r="C5" s="583"/>
      <c r="D5" s="583"/>
      <c r="F5" s="584"/>
      <c r="G5" s="584"/>
    </row>
    <row r="6" spans="1:9" ht="18.75" customHeight="1" x14ac:dyDescent="0.35">
      <c r="A6" s="585"/>
      <c r="B6" s="770" t="s">
        <v>1928</v>
      </c>
      <c r="C6" s="771"/>
      <c r="D6" s="586"/>
      <c r="E6" s="770" t="s">
        <v>1929</v>
      </c>
      <c r="F6" s="772"/>
      <c r="G6" s="772"/>
      <c r="H6" s="771"/>
    </row>
    <row r="7" spans="1:9" ht="18.75" customHeight="1" x14ac:dyDescent="0.35">
      <c r="A7" s="583"/>
      <c r="B7" s="773" t="s">
        <v>1930</v>
      </c>
      <c r="C7" s="774"/>
      <c r="D7" s="586"/>
      <c r="E7" s="775"/>
      <c r="F7" s="776"/>
      <c r="G7" s="776"/>
      <c r="H7" s="777"/>
    </row>
    <row r="8" spans="1:9" ht="18.75" customHeight="1" x14ac:dyDescent="0.35">
      <c r="A8" s="583"/>
      <c r="B8" s="773" t="s">
        <v>1931</v>
      </c>
      <c r="C8" s="774"/>
      <c r="D8" s="587"/>
      <c r="E8" s="775"/>
      <c r="F8" s="776"/>
      <c r="G8" s="776"/>
      <c r="H8" s="777"/>
      <c r="I8" s="582"/>
    </row>
    <row r="9" spans="1:9" x14ac:dyDescent="0.35">
      <c r="A9" s="588"/>
      <c r="B9" s="778"/>
      <c r="C9" s="778"/>
      <c r="D9" s="586"/>
      <c r="E9" s="775"/>
      <c r="F9" s="776"/>
      <c r="G9" s="776"/>
      <c r="H9" s="777"/>
      <c r="I9" s="582"/>
    </row>
    <row r="10" spans="1:9" ht="15" thickBot="1" x14ac:dyDescent="0.4">
      <c r="A10" s="588"/>
      <c r="B10" s="779"/>
      <c r="C10" s="780"/>
      <c r="D10" s="587"/>
      <c r="E10" s="775"/>
      <c r="F10" s="776"/>
      <c r="G10" s="776"/>
      <c r="H10" s="777"/>
      <c r="I10" s="582"/>
    </row>
    <row r="11" spans="1:9" x14ac:dyDescent="0.35">
      <c r="A11" s="583"/>
      <c r="B11" s="589"/>
      <c r="C11" s="583"/>
      <c r="D11" s="583"/>
      <c r="E11" s="775"/>
      <c r="F11" s="776"/>
      <c r="G11" s="776"/>
      <c r="H11" s="777"/>
      <c r="I11" s="582"/>
    </row>
    <row r="12" spans="1:9" ht="15.75" customHeight="1" thickBot="1" x14ac:dyDescent="0.4">
      <c r="A12" s="583"/>
      <c r="B12" s="589"/>
      <c r="C12" s="583"/>
      <c r="D12" s="583"/>
      <c r="E12" s="763" t="s">
        <v>1932</v>
      </c>
      <c r="F12" s="764"/>
      <c r="G12" s="765" t="s">
        <v>1933</v>
      </c>
      <c r="H12" s="766"/>
      <c r="I12" s="582"/>
    </row>
    <row r="13" spans="1:9" x14ac:dyDescent="0.35">
      <c r="A13" s="583"/>
      <c r="B13" s="589"/>
      <c r="C13" s="583"/>
      <c r="D13" s="583"/>
      <c r="E13" s="590"/>
      <c r="F13" s="590"/>
      <c r="G13" s="583"/>
      <c r="H13" s="591"/>
    </row>
    <row r="14" spans="1:9" ht="18.75" customHeight="1" x14ac:dyDescent="0.35">
      <c r="A14" s="592"/>
      <c r="B14" s="767" t="s">
        <v>1934</v>
      </c>
      <c r="C14" s="767"/>
      <c r="D14" s="767"/>
      <c r="E14" s="592"/>
      <c r="F14" s="592"/>
      <c r="G14" s="592"/>
      <c r="H14" s="592"/>
    </row>
    <row r="15" spans="1:9" x14ac:dyDescent="0.35">
      <c r="A15" s="593"/>
      <c r="B15" s="593" t="s">
        <v>1935</v>
      </c>
      <c r="C15" s="593" t="s">
        <v>61</v>
      </c>
      <c r="D15" s="593" t="s">
        <v>1644</v>
      </c>
      <c r="E15" s="593"/>
      <c r="F15" s="593" t="s">
        <v>1936</v>
      </c>
      <c r="G15" s="593" t="s">
        <v>1937</v>
      </c>
      <c r="H15" s="593"/>
    </row>
    <row r="16" spans="1:9" x14ac:dyDescent="0.35">
      <c r="A16" s="583" t="s">
        <v>1938</v>
      </c>
      <c r="B16" s="594" t="s">
        <v>1939</v>
      </c>
      <c r="C16" s="627">
        <v>924.92916826999999</v>
      </c>
      <c r="D16" s="583">
        <v>7399</v>
      </c>
      <c r="F16" s="595">
        <v>1.3751426478099406E-2</v>
      </c>
      <c r="G16" s="595">
        <v>1.6590616065922978E-2</v>
      </c>
    </row>
    <row r="17" spans="1:8" x14ac:dyDescent="0.35">
      <c r="A17" s="594" t="s">
        <v>1940</v>
      </c>
      <c r="B17" s="596"/>
      <c r="C17" s="594"/>
      <c r="D17" s="594"/>
      <c r="F17" s="594"/>
      <c r="G17" s="594"/>
    </row>
    <row r="18" spans="1:8" x14ac:dyDescent="0.35">
      <c r="A18" s="594" t="s">
        <v>1941</v>
      </c>
      <c r="B18" s="594"/>
      <c r="C18" s="594"/>
      <c r="D18" s="594"/>
      <c r="F18" s="594"/>
      <c r="G18" s="594"/>
    </row>
    <row r="19" spans="1:8" ht="18.75" customHeight="1" x14ac:dyDescent="0.35">
      <c r="A19" s="592"/>
      <c r="B19" s="767" t="s">
        <v>1931</v>
      </c>
      <c r="C19" s="767"/>
      <c r="D19" s="767"/>
      <c r="E19" s="592"/>
      <c r="F19" s="592"/>
      <c r="G19" s="592"/>
      <c r="H19" s="592"/>
    </row>
    <row r="20" spans="1:8" x14ac:dyDescent="0.35">
      <c r="A20" s="593"/>
      <c r="B20" s="593" t="s">
        <v>1942</v>
      </c>
      <c r="C20" s="593" t="s">
        <v>1943</v>
      </c>
      <c r="D20" s="593" t="s">
        <v>1944</v>
      </c>
      <c r="E20" s="593" t="s">
        <v>1945</v>
      </c>
      <c r="F20" s="593" t="s">
        <v>1946</v>
      </c>
      <c r="G20" s="593" t="s">
        <v>1947</v>
      </c>
      <c r="H20" s="593" t="s">
        <v>1948</v>
      </c>
    </row>
    <row r="21" spans="1:8" ht="15" customHeight="1" x14ac:dyDescent="0.35">
      <c r="A21" s="597"/>
      <c r="B21" s="598" t="s">
        <v>1949</v>
      </c>
      <c r="C21" s="598"/>
      <c r="D21" s="597"/>
      <c r="E21" s="597"/>
      <c r="F21" s="597"/>
      <c r="G21" s="597"/>
      <c r="H21" s="597"/>
    </row>
    <row r="22" spans="1:8" x14ac:dyDescent="0.35">
      <c r="A22" s="583" t="s">
        <v>1950</v>
      </c>
      <c r="B22" s="583" t="s">
        <v>1951</v>
      </c>
      <c r="C22" s="599"/>
      <c r="D22" s="599"/>
      <c r="E22" s="599">
        <v>1.1846838355590043E-3</v>
      </c>
      <c r="F22" s="599">
        <v>2.6096371635102866E-3</v>
      </c>
      <c r="G22" s="599"/>
      <c r="H22" s="600">
        <f>SUM(C22:G22)</f>
        <v>3.7943209990692912E-3</v>
      </c>
    </row>
    <row r="23" spans="1:8" x14ac:dyDescent="0.35">
      <c r="A23" s="583" t="s">
        <v>1952</v>
      </c>
      <c r="B23" s="583" t="s">
        <v>1953</v>
      </c>
      <c r="C23" s="599"/>
      <c r="D23" s="599"/>
      <c r="E23" s="599">
        <v>6.7603924061040085E-3</v>
      </c>
      <c r="F23" s="599">
        <v>2.9382050609123361E-3</v>
      </c>
      <c r="G23" s="599"/>
      <c r="H23" s="600">
        <f t="shared" ref="H23:H24" si="0">SUM(C23:G23)</f>
        <v>9.6985974670163455E-3</v>
      </c>
    </row>
    <row r="24" spans="1:8" x14ac:dyDescent="0.35">
      <c r="A24" s="583" t="s">
        <v>1954</v>
      </c>
      <c r="B24" s="583" t="s">
        <v>1955</v>
      </c>
      <c r="C24" s="599"/>
      <c r="D24" s="599"/>
      <c r="E24" s="599"/>
      <c r="F24" s="599"/>
      <c r="G24" s="599"/>
      <c r="H24" s="600">
        <f t="shared" si="0"/>
        <v>0</v>
      </c>
    </row>
    <row r="25" spans="1:8" x14ac:dyDescent="0.35">
      <c r="A25" s="583" t="s">
        <v>1956</v>
      </c>
      <c r="B25" s="583" t="s">
        <v>1957</v>
      </c>
      <c r="C25" s="599">
        <f>SUM(C22:C24)</f>
        <v>0</v>
      </c>
      <c r="D25" s="599">
        <f>SUM(D22:D24)</f>
        <v>0</v>
      </c>
      <c r="E25" s="599">
        <f t="shared" ref="E25:H25" si="1">SUM(E22:E24)</f>
        <v>7.9450762416630131E-3</v>
      </c>
      <c r="F25" s="599">
        <f t="shared" si="1"/>
        <v>5.5478422244226227E-3</v>
      </c>
      <c r="G25" s="599">
        <f t="shared" si="1"/>
        <v>0</v>
      </c>
      <c r="H25" s="599">
        <f t="shared" si="1"/>
        <v>1.3492918466085637E-2</v>
      </c>
    </row>
    <row r="26" spans="1:8" x14ac:dyDescent="0.35">
      <c r="A26" s="583" t="s">
        <v>1958</v>
      </c>
      <c r="B26" s="601" t="s">
        <v>1959</v>
      </c>
      <c r="C26" s="602"/>
      <c r="D26" s="583"/>
      <c r="E26" s="583"/>
      <c r="F26" s="595"/>
    </row>
    <row r="27" spans="1:8" x14ac:dyDescent="0.35">
      <c r="A27" s="583" t="s">
        <v>1960</v>
      </c>
      <c r="B27" s="601" t="s">
        <v>1959</v>
      </c>
      <c r="C27" s="602"/>
      <c r="D27" s="583"/>
      <c r="E27" s="583"/>
      <c r="F27" s="595"/>
      <c r="G27" s="603"/>
    </row>
    <row r="28" spans="1:8" x14ac:dyDescent="0.35">
      <c r="A28" s="583" t="s">
        <v>1961</v>
      </c>
      <c r="B28" s="601" t="s">
        <v>1959</v>
      </c>
      <c r="C28" s="602"/>
      <c r="D28" s="583"/>
      <c r="E28" s="583"/>
      <c r="F28" s="595"/>
      <c r="G28" s="603"/>
    </row>
    <row r="29" spans="1:8" x14ac:dyDescent="0.35">
      <c r="A29" s="583" t="s">
        <v>1962</v>
      </c>
      <c r="B29" s="601" t="s">
        <v>1959</v>
      </c>
      <c r="C29" s="602"/>
      <c r="D29" s="583"/>
      <c r="E29" s="583"/>
      <c r="F29" s="595"/>
      <c r="G29" s="603"/>
    </row>
    <row r="30" spans="1:8" x14ac:dyDescent="0.35">
      <c r="A30" s="583"/>
      <c r="B30" s="601"/>
      <c r="C30" s="602"/>
      <c r="D30" s="583"/>
      <c r="E30" s="583"/>
      <c r="F30" s="595"/>
      <c r="G30" s="603"/>
    </row>
    <row r="31" spans="1:8" x14ac:dyDescent="0.35">
      <c r="A31" s="583"/>
      <c r="B31" s="601"/>
      <c r="C31" s="602"/>
      <c r="D31" s="583"/>
      <c r="E31" s="583"/>
      <c r="F31" s="595"/>
      <c r="G31" s="603"/>
    </row>
    <row r="32" spans="1:8" x14ac:dyDescent="0.35">
      <c r="A32" s="583"/>
      <c r="B32" s="601"/>
      <c r="C32" s="602"/>
      <c r="D32" s="583"/>
      <c r="E32" s="583"/>
      <c r="F32" s="595"/>
      <c r="G32" s="603"/>
    </row>
    <row r="33" spans="1:7" x14ac:dyDescent="0.35">
      <c r="A33" s="583"/>
      <c r="B33" s="601"/>
      <c r="C33" s="602"/>
      <c r="D33" s="583"/>
      <c r="E33" s="583"/>
      <c r="F33" s="595"/>
      <c r="G33" s="603"/>
    </row>
    <row r="34" spans="1:7" x14ac:dyDescent="0.35">
      <c r="A34" s="583"/>
      <c r="B34" s="601"/>
      <c r="C34" s="602"/>
      <c r="D34" s="583"/>
      <c r="F34" s="595"/>
      <c r="G34" s="603"/>
    </row>
    <row r="35" spans="1:7" x14ac:dyDescent="0.35">
      <c r="A35" s="583"/>
      <c r="B35" s="583"/>
      <c r="C35" s="604"/>
      <c r="D35" s="604"/>
      <c r="E35" s="604"/>
      <c r="F35" s="604"/>
      <c r="G35" s="594"/>
    </row>
    <row r="36" spans="1:7" x14ac:dyDescent="0.35">
      <c r="A36" s="583"/>
      <c r="B36" s="583"/>
      <c r="C36" s="604"/>
      <c r="D36" s="604"/>
      <c r="E36" s="604"/>
      <c r="F36" s="604"/>
      <c r="G36" s="594"/>
    </row>
    <row r="37" spans="1:7" x14ac:dyDescent="0.35">
      <c r="A37" s="583"/>
      <c r="B37" s="583"/>
      <c r="C37" s="604"/>
      <c r="D37" s="604"/>
      <c r="E37" s="604"/>
      <c r="F37" s="604"/>
      <c r="G37" s="594"/>
    </row>
    <row r="38" spans="1:7" x14ac:dyDescent="0.35">
      <c r="A38" s="583"/>
      <c r="B38" s="583"/>
      <c r="C38" s="604"/>
      <c r="D38" s="604"/>
      <c r="E38" s="604"/>
      <c r="F38" s="604"/>
      <c r="G38" s="594"/>
    </row>
    <row r="39" spans="1:7" x14ac:dyDescent="0.35">
      <c r="A39" s="583"/>
      <c r="B39" s="583"/>
      <c r="C39" s="604"/>
      <c r="D39" s="604"/>
      <c r="E39" s="604"/>
      <c r="F39" s="604"/>
      <c r="G39" s="594"/>
    </row>
    <row r="40" spans="1:7" x14ac:dyDescent="0.35">
      <c r="A40" s="583"/>
      <c r="B40" s="583"/>
      <c r="C40" s="604"/>
      <c r="D40" s="604"/>
      <c r="E40" s="604"/>
      <c r="F40" s="604"/>
      <c r="G40" s="594"/>
    </row>
    <row r="41" spans="1:7" x14ac:dyDescent="0.35">
      <c r="A41" s="583"/>
      <c r="B41" s="583"/>
      <c r="C41" s="604"/>
      <c r="D41" s="604"/>
      <c r="E41" s="604"/>
      <c r="F41" s="604"/>
      <c r="G41" s="594"/>
    </row>
    <row r="42" spans="1:7" x14ac:dyDescent="0.35">
      <c r="A42" s="583"/>
      <c r="B42" s="583"/>
      <c r="C42" s="604"/>
      <c r="D42" s="604"/>
      <c r="E42" s="604"/>
      <c r="F42" s="604"/>
      <c r="G42" s="594"/>
    </row>
    <row r="43" spans="1:7" x14ac:dyDescent="0.35">
      <c r="A43" s="583"/>
      <c r="B43" s="583"/>
      <c r="C43" s="604"/>
      <c r="D43" s="604"/>
      <c r="E43" s="604"/>
      <c r="F43" s="604"/>
      <c r="G43" s="594"/>
    </row>
    <row r="44" spans="1:7" x14ac:dyDescent="0.35">
      <c r="A44" s="583"/>
      <c r="B44" s="583"/>
      <c r="C44" s="604"/>
      <c r="D44" s="604"/>
      <c r="E44" s="604"/>
      <c r="F44" s="604"/>
      <c r="G44" s="594"/>
    </row>
    <row r="45" spans="1:7" x14ac:dyDescent="0.35">
      <c r="A45" s="583"/>
      <c r="B45" s="583"/>
      <c r="C45" s="604"/>
      <c r="D45" s="604"/>
      <c r="E45" s="604"/>
      <c r="F45" s="604"/>
      <c r="G45" s="594"/>
    </row>
    <row r="46" spans="1:7" x14ac:dyDescent="0.35">
      <c r="A46" s="583"/>
      <c r="B46" s="583"/>
      <c r="C46" s="604"/>
      <c r="D46" s="604"/>
      <c r="E46" s="604"/>
      <c r="F46" s="604"/>
      <c r="G46" s="594"/>
    </row>
    <row r="47" spans="1:7" x14ac:dyDescent="0.35">
      <c r="A47" s="583"/>
      <c r="B47" s="583"/>
      <c r="C47" s="604"/>
      <c r="D47" s="604"/>
      <c r="E47" s="604"/>
      <c r="F47" s="604"/>
      <c r="G47" s="594"/>
    </row>
    <row r="48" spans="1:7" x14ac:dyDescent="0.35">
      <c r="A48" s="583"/>
      <c r="B48" s="583"/>
      <c r="C48" s="604"/>
      <c r="D48" s="604"/>
      <c r="E48" s="604"/>
      <c r="F48" s="604"/>
      <c r="G48" s="594"/>
    </row>
    <row r="49" spans="1:7" x14ac:dyDescent="0.35">
      <c r="A49" s="583"/>
      <c r="B49" s="583"/>
      <c r="C49" s="604"/>
      <c r="D49" s="604"/>
      <c r="E49" s="604"/>
      <c r="F49" s="604"/>
      <c r="G49" s="594"/>
    </row>
    <row r="50" spans="1:7" x14ac:dyDescent="0.35">
      <c r="A50" s="583"/>
      <c r="B50" s="583"/>
      <c r="C50" s="604"/>
      <c r="D50" s="604"/>
      <c r="E50" s="604"/>
      <c r="F50" s="604"/>
      <c r="G50" s="594"/>
    </row>
    <row r="51" spans="1:7" x14ac:dyDescent="0.35">
      <c r="A51" s="583"/>
      <c r="B51" s="583"/>
      <c r="C51" s="604"/>
      <c r="D51" s="604"/>
      <c r="E51" s="604"/>
      <c r="F51" s="604"/>
      <c r="G51" s="594"/>
    </row>
    <row r="52" spans="1:7" x14ac:dyDescent="0.35">
      <c r="A52" s="583"/>
      <c r="B52" s="583"/>
      <c r="C52" s="604"/>
      <c r="D52" s="604"/>
      <c r="E52" s="604"/>
      <c r="F52" s="604"/>
      <c r="G52" s="594"/>
    </row>
    <row r="53" spans="1:7" x14ac:dyDescent="0.35">
      <c r="A53" s="583"/>
      <c r="B53" s="583"/>
      <c r="C53" s="604"/>
      <c r="D53" s="604"/>
      <c r="E53" s="604"/>
      <c r="F53" s="604"/>
      <c r="G53" s="594"/>
    </row>
    <row r="54" spans="1:7" x14ac:dyDescent="0.35">
      <c r="A54" s="583"/>
      <c r="B54" s="583"/>
      <c r="C54" s="604"/>
      <c r="D54" s="604"/>
      <c r="E54" s="604"/>
      <c r="F54" s="604"/>
      <c r="G54" s="594"/>
    </row>
    <row r="55" spans="1:7" x14ac:dyDescent="0.35">
      <c r="A55" s="583"/>
      <c r="B55" s="583"/>
      <c r="C55" s="604"/>
      <c r="D55" s="604"/>
      <c r="E55" s="604"/>
      <c r="F55" s="604"/>
      <c r="G55" s="594"/>
    </row>
    <row r="56" spans="1:7" x14ac:dyDescent="0.35">
      <c r="A56" s="583"/>
      <c r="B56" s="583"/>
      <c r="C56" s="604"/>
      <c r="D56" s="604"/>
      <c r="E56" s="604"/>
      <c r="F56" s="604"/>
      <c r="G56" s="594"/>
    </row>
    <row r="57" spans="1:7" x14ac:dyDescent="0.35">
      <c r="A57" s="583"/>
      <c r="B57" s="583"/>
      <c r="C57" s="604"/>
      <c r="D57" s="604"/>
      <c r="E57" s="604"/>
      <c r="F57" s="604"/>
      <c r="G57" s="594"/>
    </row>
    <row r="58" spans="1:7" x14ac:dyDescent="0.35">
      <c r="A58" s="583"/>
      <c r="B58" s="583"/>
      <c r="C58" s="604"/>
      <c r="D58" s="604"/>
      <c r="E58" s="604"/>
      <c r="F58" s="604"/>
      <c r="G58" s="594"/>
    </row>
    <row r="59" spans="1:7" x14ac:dyDescent="0.35">
      <c r="A59" s="583"/>
      <c r="B59" s="583"/>
      <c r="C59" s="604"/>
      <c r="D59" s="604"/>
      <c r="E59" s="604"/>
      <c r="F59" s="604"/>
      <c r="G59" s="594"/>
    </row>
    <row r="60" spans="1:7" x14ac:dyDescent="0.35">
      <c r="A60" s="583"/>
      <c r="B60" s="583"/>
      <c r="C60" s="604"/>
      <c r="D60" s="604"/>
      <c r="E60" s="604"/>
      <c r="F60" s="604"/>
      <c r="G60" s="594"/>
    </row>
    <row r="61" spans="1:7" x14ac:dyDescent="0.35">
      <c r="A61" s="583"/>
      <c r="B61" s="583"/>
      <c r="C61" s="604"/>
      <c r="D61" s="604"/>
      <c r="E61" s="604"/>
      <c r="F61" s="604"/>
      <c r="G61" s="594"/>
    </row>
    <row r="62" spans="1:7" x14ac:dyDescent="0.35">
      <c r="A62" s="583"/>
      <c r="B62" s="605"/>
      <c r="C62" s="606"/>
      <c r="D62" s="606"/>
      <c r="E62" s="604"/>
      <c r="F62" s="606"/>
      <c r="G62" s="594"/>
    </row>
    <row r="63" spans="1:7" x14ac:dyDescent="0.35">
      <c r="A63" s="583"/>
      <c r="B63" s="583"/>
      <c r="C63" s="604"/>
      <c r="D63" s="604"/>
      <c r="E63" s="604"/>
      <c r="F63" s="604"/>
      <c r="G63" s="594"/>
    </row>
    <row r="64" spans="1:7" x14ac:dyDescent="0.35">
      <c r="A64" s="583"/>
      <c r="B64" s="583"/>
      <c r="C64" s="604"/>
      <c r="D64" s="604"/>
      <c r="E64" s="604"/>
      <c r="F64" s="604"/>
      <c r="G64" s="594"/>
    </row>
    <row r="65" spans="1:7" x14ac:dyDescent="0.35">
      <c r="A65" s="583"/>
      <c r="B65" s="583"/>
      <c r="C65" s="604"/>
      <c r="D65" s="604"/>
      <c r="E65" s="604"/>
      <c r="F65" s="604"/>
      <c r="G65" s="594"/>
    </row>
    <row r="66" spans="1:7" x14ac:dyDescent="0.35">
      <c r="A66" s="583"/>
      <c r="B66" s="605"/>
      <c r="C66" s="606"/>
      <c r="D66" s="606"/>
      <c r="E66" s="604"/>
      <c r="F66" s="606"/>
      <c r="G66" s="594"/>
    </row>
    <row r="67" spans="1:7" x14ac:dyDescent="0.35">
      <c r="A67" s="583"/>
      <c r="B67" s="594"/>
      <c r="C67" s="604"/>
      <c r="D67" s="604"/>
      <c r="E67" s="604"/>
      <c r="F67" s="604"/>
      <c r="G67" s="594"/>
    </row>
    <row r="68" spans="1:7" x14ac:dyDescent="0.35">
      <c r="A68" s="583"/>
      <c r="B68" s="583"/>
      <c r="C68" s="604"/>
      <c r="D68" s="604"/>
      <c r="E68" s="604"/>
      <c r="F68" s="604"/>
      <c r="G68" s="594"/>
    </row>
    <row r="69" spans="1:7" x14ac:dyDescent="0.35">
      <c r="A69" s="583"/>
      <c r="B69" s="594"/>
      <c r="C69" s="604"/>
      <c r="D69" s="604"/>
      <c r="E69" s="604"/>
      <c r="F69" s="604"/>
      <c r="G69" s="594"/>
    </row>
    <row r="70" spans="1:7" x14ac:dyDescent="0.35">
      <c r="A70" s="583"/>
      <c r="B70" s="594"/>
      <c r="C70" s="604"/>
      <c r="D70" s="604"/>
      <c r="E70" s="604"/>
      <c r="F70" s="604"/>
      <c r="G70" s="594"/>
    </row>
    <row r="71" spans="1:7" x14ac:dyDescent="0.35">
      <c r="A71" s="583"/>
      <c r="B71" s="594"/>
      <c r="C71" s="604"/>
      <c r="D71" s="604"/>
      <c r="E71" s="604"/>
      <c r="F71" s="604"/>
      <c r="G71" s="594"/>
    </row>
    <row r="72" spans="1:7" x14ac:dyDescent="0.35">
      <c r="A72" s="583"/>
      <c r="B72" s="594"/>
      <c r="C72" s="604"/>
      <c r="D72" s="604"/>
      <c r="E72" s="604"/>
      <c r="F72" s="604"/>
      <c r="G72" s="594"/>
    </row>
    <row r="73" spans="1:7" x14ac:dyDescent="0.35">
      <c r="A73" s="583"/>
      <c r="B73" s="594"/>
      <c r="C73" s="604"/>
      <c r="D73" s="604"/>
      <c r="E73" s="604"/>
      <c r="F73" s="604"/>
      <c r="G73" s="594"/>
    </row>
    <row r="74" spans="1:7" x14ac:dyDescent="0.35">
      <c r="A74" s="583"/>
      <c r="B74" s="594"/>
      <c r="C74" s="604"/>
      <c r="D74" s="604"/>
      <c r="E74" s="604"/>
      <c r="F74" s="604"/>
      <c r="G74" s="594"/>
    </row>
    <row r="75" spans="1:7" x14ac:dyDescent="0.35">
      <c r="A75" s="583"/>
      <c r="B75" s="594"/>
      <c r="C75" s="604"/>
      <c r="D75" s="604"/>
      <c r="E75" s="604"/>
      <c r="F75" s="604"/>
      <c r="G75" s="594"/>
    </row>
    <row r="76" spans="1:7" x14ac:dyDescent="0.35">
      <c r="A76" s="583"/>
      <c r="B76" s="594"/>
      <c r="C76" s="604"/>
      <c r="D76" s="604"/>
      <c r="E76" s="604"/>
      <c r="F76" s="604"/>
      <c r="G76" s="594"/>
    </row>
    <row r="77" spans="1:7" x14ac:dyDescent="0.35">
      <c r="A77" s="583"/>
      <c r="B77" s="594"/>
      <c r="C77" s="604"/>
      <c r="D77" s="604"/>
      <c r="E77" s="604"/>
      <c r="F77" s="604"/>
      <c r="G77" s="594"/>
    </row>
    <row r="78" spans="1:7" x14ac:dyDescent="0.35">
      <c r="A78" s="583"/>
      <c r="B78" s="601"/>
      <c r="C78" s="604"/>
      <c r="D78" s="604"/>
      <c r="E78" s="604"/>
      <c r="F78" s="604"/>
      <c r="G78" s="594"/>
    </row>
    <row r="79" spans="1:7" x14ac:dyDescent="0.35">
      <c r="A79" s="583"/>
      <c r="B79" s="601"/>
      <c r="C79" s="604"/>
      <c r="D79" s="604"/>
      <c r="E79" s="604"/>
      <c r="F79" s="604"/>
      <c r="G79" s="594"/>
    </row>
    <row r="80" spans="1:7" x14ac:dyDescent="0.35">
      <c r="A80" s="583"/>
      <c r="B80" s="601"/>
      <c r="C80" s="604"/>
      <c r="D80" s="604"/>
      <c r="E80" s="604"/>
      <c r="F80" s="604"/>
      <c r="G80" s="594"/>
    </row>
    <row r="81" spans="1:7" x14ac:dyDescent="0.35">
      <c r="A81" s="583"/>
      <c r="B81" s="601"/>
      <c r="C81" s="604"/>
      <c r="D81" s="604"/>
      <c r="E81" s="604"/>
      <c r="F81" s="604"/>
      <c r="G81" s="594"/>
    </row>
    <row r="82" spans="1:7" x14ac:dyDescent="0.35">
      <c r="A82" s="583"/>
      <c r="B82" s="601"/>
      <c r="C82" s="604"/>
      <c r="D82" s="604"/>
      <c r="E82" s="604"/>
      <c r="F82" s="604"/>
      <c r="G82" s="594"/>
    </row>
    <row r="83" spans="1:7" x14ac:dyDescent="0.35">
      <c r="A83" s="583"/>
      <c r="B83" s="601"/>
      <c r="C83" s="604"/>
      <c r="D83" s="604"/>
      <c r="E83" s="604"/>
      <c r="F83" s="604"/>
      <c r="G83" s="594"/>
    </row>
    <row r="84" spans="1:7" x14ac:dyDescent="0.35">
      <c r="A84" s="583"/>
      <c r="B84" s="601"/>
      <c r="C84" s="604"/>
      <c r="D84" s="604"/>
      <c r="E84" s="604"/>
      <c r="F84" s="604"/>
      <c r="G84" s="594"/>
    </row>
    <row r="85" spans="1:7" x14ac:dyDescent="0.35">
      <c r="A85" s="583"/>
      <c r="B85" s="601"/>
      <c r="C85" s="604"/>
      <c r="D85" s="604"/>
      <c r="E85" s="604"/>
      <c r="F85" s="604"/>
      <c r="G85" s="594"/>
    </row>
    <row r="86" spans="1:7" x14ac:dyDescent="0.35">
      <c r="A86" s="583"/>
      <c r="B86" s="601"/>
      <c r="C86" s="604"/>
      <c r="D86" s="604"/>
      <c r="E86" s="604"/>
      <c r="F86" s="604"/>
      <c r="G86" s="594"/>
    </row>
    <row r="87" spans="1:7" x14ac:dyDescent="0.35">
      <c r="A87" s="583"/>
      <c r="B87" s="601"/>
      <c r="C87" s="604"/>
      <c r="D87" s="604"/>
      <c r="E87" s="604"/>
      <c r="F87" s="604"/>
      <c r="G87" s="594"/>
    </row>
    <row r="88" spans="1:7" x14ac:dyDescent="0.35">
      <c r="A88" s="593"/>
      <c r="B88" s="593"/>
      <c r="C88" s="593"/>
      <c r="D88" s="593"/>
      <c r="E88" s="593"/>
      <c r="F88" s="593"/>
      <c r="G88" s="593"/>
    </row>
    <row r="89" spans="1:7" x14ac:dyDescent="0.35">
      <c r="A89" s="583"/>
      <c r="B89" s="594"/>
      <c r="C89" s="604"/>
      <c r="D89" s="604"/>
      <c r="E89" s="604"/>
      <c r="F89" s="604"/>
      <c r="G89" s="594"/>
    </row>
    <row r="90" spans="1:7" x14ac:dyDescent="0.35">
      <c r="A90" s="583"/>
      <c r="B90" s="594"/>
      <c r="C90" s="604"/>
      <c r="D90" s="604"/>
      <c r="E90" s="604"/>
      <c r="F90" s="604"/>
      <c r="G90" s="594"/>
    </row>
    <row r="91" spans="1:7" x14ac:dyDescent="0.35">
      <c r="A91" s="583"/>
      <c r="B91" s="594"/>
      <c r="C91" s="604"/>
      <c r="D91" s="604"/>
      <c r="E91" s="604"/>
      <c r="F91" s="604"/>
      <c r="G91" s="594"/>
    </row>
    <row r="92" spans="1:7" x14ac:dyDescent="0.35">
      <c r="A92" s="583"/>
      <c r="B92" s="594"/>
      <c r="C92" s="604"/>
      <c r="D92" s="604"/>
      <c r="E92" s="604"/>
      <c r="F92" s="604"/>
      <c r="G92" s="594"/>
    </row>
    <row r="93" spans="1:7" x14ac:dyDescent="0.35">
      <c r="A93" s="583"/>
      <c r="B93" s="594"/>
      <c r="C93" s="604"/>
      <c r="D93" s="604"/>
      <c r="E93" s="604"/>
      <c r="F93" s="604"/>
      <c r="G93" s="594"/>
    </row>
    <row r="94" spans="1:7" x14ac:dyDescent="0.35">
      <c r="A94" s="583"/>
      <c r="B94" s="594"/>
      <c r="C94" s="604"/>
      <c r="D94" s="604"/>
      <c r="E94" s="604"/>
      <c r="F94" s="604"/>
      <c r="G94" s="594"/>
    </row>
    <row r="95" spans="1:7" x14ac:dyDescent="0.35">
      <c r="A95" s="583"/>
      <c r="B95" s="594"/>
      <c r="C95" s="604"/>
      <c r="D95" s="604"/>
      <c r="E95" s="604"/>
      <c r="F95" s="604"/>
      <c r="G95" s="594"/>
    </row>
    <row r="96" spans="1:7" x14ac:dyDescent="0.35">
      <c r="A96" s="583"/>
      <c r="B96" s="594"/>
      <c r="C96" s="604"/>
      <c r="D96" s="604"/>
      <c r="E96" s="604"/>
      <c r="F96" s="604"/>
      <c r="G96" s="594"/>
    </row>
    <row r="97" spans="1:7" x14ac:dyDescent="0.35">
      <c r="A97" s="583"/>
      <c r="B97" s="594"/>
      <c r="C97" s="604"/>
      <c r="D97" s="604"/>
      <c r="E97" s="604"/>
      <c r="F97" s="604"/>
      <c r="G97" s="594"/>
    </row>
    <row r="98" spans="1:7" x14ac:dyDescent="0.35">
      <c r="A98" s="583"/>
      <c r="B98" s="594"/>
      <c r="C98" s="604"/>
      <c r="D98" s="604"/>
      <c r="E98" s="604"/>
      <c r="F98" s="604"/>
      <c r="G98" s="594"/>
    </row>
    <row r="99" spans="1:7" x14ac:dyDescent="0.35">
      <c r="A99" s="583"/>
      <c r="B99" s="594"/>
      <c r="C99" s="604"/>
      <c r="D99" s="604"/>
      <c r="E99" s="604"/>
      <c r="F99" s="604"/>
      <c r="G99" s="594"/>
    </row>
    <row r="100" spans="1:7" x14ac:dyDescent="0.35">
      <c r="A100" s="583"/>
      <c r="B100" s="594"/>
      <c r="C100" s="604"/>
      <c r="D100" s="604"/>
      <c r="E100" s="604"/>
      <c r="F100" s="604"/>
      <c r="G100" s="594"/>
    </row>
    <row r="101" spans="1:7" x14ac:dyDescent="0.35">
      <c r="A101" s="583"/>
      <c r="B101" s="594"/>
      <c r="C101" s="604"/>
      <c r="D101" s="604"/>
      <c r="E101" s="604"/>
      <c r="F101" s="604"/>
      <c r="G101" s="594"/>
    </row>
    <row r="102" spans="1:7" x14ac:dyDescent="0.35">
      <c r="A102" s="583"/>
      <c r="B102" s="594"/>
      <c r="C102" s="604"/>
      <c r="D102" s="604"/>
      <c r="E102" s="604"/>
      <c r="F102" s="604"/>
      <c r="G102" s="594"/>
    </row>
    <row r="103" spans="1:7" x14ac:dyDescent="0.35">
      <c r="A103" s="583"/>
      <c r="B103" s="594"/>
      <c r="C103" s="604"/>
      <c r="D103" s="604"/>
      <c r="E103" s="604"/>
      <c r="F103" s="604"/>
      <c r="G103" s="594"/>
    </row>
    <row r="104" spans="1:7" x14ac:dyDescent="0.35">
      <c r="A104" s="583"/>
      <c r="B104" s="594"/>
      <c r="C104" s="604"/>
      <c r="D104" s="604"/>
      <c r="E104" s="604"/>
      <c r="F104" s="604"/>
      <c r="G104" s="594"/>
    </row>
    <row r="105" spans="1:7" x14ac:dyDescent="0.35">
      <c r="A105" s="583"/>
      <c r="B105" s="594"/>
      <c r="C105" s="604"/>
      <c r="D105" s="604"/>
      <c r="E105" s="604"/>
      <c r="F105" s="604"/>
      <c r="G105" s="594"/>
    </row>
    <row r="106" spans="1:7" x14ac:dyDescent="0.35">
      <c r="A106" s="583"/>
      <c r="B106" s="594"/>
      <c r="C106" s="604"/>
      <c r="D106" s="604"/>
      <c r="E106" s="604"/>
      <c r="F106" s="604"/>
      <c r="G106" s="594"/>
    </row>
    <row r="107" spans="1:7" x14ac:dyDescent="0.35">
      <c r="A107" s="583"/>
      <c r="B107" s="594"/>
      <c r="C107" s="604"/>
      <c r="D107" s="604"/>
      <c r="E107" s="604"/>
      <c r="F107" s="604"/>
      <c r="G107" s="594"/>
    </row>
    <row r="108" spans="1:7" x14ac:dyDescent="0.35">
      <c r="A108" s="583"/>
      <c r="B108" s="594"/>
      <c r="C108" s="604"/>
      <c r="D108" s="604"/>
      <c r="E108" s="604"/>
      <c r="F108" s="604"/>
      <c r="G108" s="594"/>
    </row>
    <row r="109" spans="1:7" x14ac:dyDescent="0.35">
      <c r="A109" s="583"/>
      <c r="B109" s="594"/>
      <c r="C109" s="604"/>
      <c r="D109" s="604"/>
      <c r="E109" s="604"/>
      <c r="F109" s="604"/>
      <c r="G109" s="594"/>
    </row>
    <row r="110" spans="1:7" x14ac:dyDescent="0.35">
      <c r="A110" s="583"/>
      <c r="B110" s="594"/>
      <c r="C110" s="604"/>
      <c r="D110" s="604"/>
      <c r="E110" s="604"/>
      <c r="F110" s="604"/>
      <c r="G110" s="594"/>
    </row>
    <row r="111" spans="1:7" x14ac:dyDescent="0.35">
      <c r="A111" s="583"/>
      <c r="B111" s="594"/>
      <c r="C111" s="604"/>
      <c r="D111" s="604"/>
      <c r="E111" s="604"/>
      <c r="F111" s="604"/>
      <c r="G111" s="594"/>
    </row>
    <row r="112" spans="1:7" x14ac:dyDescent="0.35">
      <c r="A112" s="583"/>
      <c r="B112" s="594"/>
      <c r="C112" s="604"/>
      <c r="D112" s="604"/>
      <c r="E112" s="604"/>
      <c r="F112" s="604"/>
      <c r="G112" s="594"/>
    </row>
    <row r="113" spans="1:7" x14ac:dyDescent="0.35">
      <c r="A113" s="583"/>
      <c r="B113" s="594"/>
      <c r="C113" s="604"/>
      <c r="D113" s="604"/>
      <c r="E113" s="604"/>
      <c r="F113" s="604"/>
      <c r="G113" s="594"/>
    </row>
    <row r="114" spans="1:7" x14ac:dyDescent="0.35">
      <c r="A114" s="583"/>
      <c r="B114" s="594"/>
      <c r="C114" s="604"/>
      <c r="D114" s="604"/>
      <c r="E114" s="604"/>
      <c r="F114" s="604"/>
      <c r="G114" s="594"/>
    </row>
    <row r="115" spans="1:7" x14ac:dyDescent="0.35">
      <c r="A115" s="583"/>
      <c r="B115" s="594"/>
      <c r="C115" s="604"/>
      <c r="D115" s="604"/>
      <c r="E115" s="604"/>
      <c r="F115" s="604"/>
      <c r="G115" s="594"/>
    </row>
    <row r="116" spans="1:7" x14ac:dyDescent="0.35">
      <c r="A116" s="583"/>
      <c r="B116" s="594"/>
      <c r="C116" s="604"/>
      <c r="D116" s="604"/>
      <c r="E116" s="604"/>
      <c r="F116" s="604"/>
      <c r="G116" s="594"/>
    </row>
    <row r="117" spans="1:7" x14ac:dyDescent="0.35">
      <c r="A117" s="583"/>
      <c r="B117" s="594"/>
      <c r="C117" s="604"/>
      <c r="D117" s="604"/>
      <c r="E117" s="604"/>
      <c r="F117" s="604"/>
      <c r="G117" s="594"/>
    </row>
    <row r="118" spans="1:7" x14ac:dyDescent="0.35">
      <c r="A118" s="583"/>
      <c r="B118" s="594"/>
      <c r="C118" s="604"/>
      <c r="D118" s="604"/>
      <c r="E118" s="604"/>
      <c r="F118" s="604"/>
      <c r="G118" s="594"/>
    </row>
    <row r="119" spans="1:7" x14ac:dyDescent="0.35">
      <c r="A119" s="583"/>
      <c r="B119" s="594"/>
      <c r="C119" s="604"/>
      <c r="D119" s="604"/>
      <c r="E119" s="604"/>
      <c r="F119" s="604"/>
      <c r="G119" s="594"/>
    </row>
    <row r="120" spans="1:7" x14ac:dyDescent="0.35">
      <c r="A120" s="583"/>
      <c r="B120" s="594"/>
      <c r="C120" s="604"/>
      <c r="D120" s="604"/>
      <c r="E120" s="604"/>
      <c r="F120" s="604"/>
      <c r="G120" s="594"/>
    </row>
    <row r="121" spans="1:7" x14ac:dyDescent="0.35">
      <c r="A121" s="583"/>
      <c r="B121" s="594"/>
      <c r="C121" s="604"/>
      <c r="D121" s="604"/>
      <c r="E121" s="604"/>
      <c r="F121" s="604"/>
      <c r="G121" s="594"/>
    </row>
    <row r="122" spans="1:7" x14ac:dyDescent="0.35">
      <c r="A122" s="583"/>
      <c r="B122" s="594"/>
      <c r="C122" s="604"/>
      <c r="D122" s="604"/>
      <c r="E122" s="604"/>
      <c r="F122" s="604"/>
      <c r="G122" s="594"/>
    </row>
    <row r="123" spans="1:7" x14ac:dyDescent="0.35">
      <c r="A123" s="583"/>
      <c r="B123" s="594"/>
      <c r="C123" s="604"/>
      <c r="D123" s="604"/>
      <c r="E123" s="604"/>
      <c r="F123" s="604"/>
      <c r="G123" s="594"/>
    </row>
    <row r="124" spans="1:7" x14ac:dyDescent="0.35">
      <c r="A124" s="583"/>
      <c r="B124" s="594"/>
      <c r="C124" s="604"/>
      <c r="D124" s="604"/>
      <c r="E124" s="604"/>
      <c r="F124" s="604"/>
      <c r="G124" s="594"/>
    </row>
    <row r="125" spans="1:7" x14ac:dyDescent="0.35">
      <c r="A125" s="583"/>
      <c r="B125" s="594"/>
      <c r="C125" s="604"/>
      <c r="D125" s="604"/>
      <c r="E125" s="604"/>
      <c r="F125" s="604"/>
      <c r="G125" s="594"/>
    </row>
    <row r="126" spans="1:7" x14ac:dyDescent="0.35">
      <c r="A126" s="583"/>
      <c r="B126" s="594"/>
      <c r="C126" s="604"/>
      <c r="D126" s="604"/>
      <c r="E126" s="604"/>
      <c r="F126" s="604"/>
      <c r="G126" s="594"/>
    </row>
    <row r="127" spans="1:7" x14ac:dyDescent="0.35">
      <c r="A127" s="583"/>
      <c r="B127" s="594"/>
      <c r="C127" s="604"/>
      <c r="D127" s="604"/>
      <c r="E127" s="604"/>
      <c r="F127" s="604"/>
      <c r="G127" s="594"/>
    </row>
    <row r="128" spans="1:7" x14ac:dyDescent="0.35">
      <c r="A128" s="583"/>
      <c r="B128" s="594"/>
      <c r="C128" s="604"/>
      <c r="D128" s="604"/>
      <c r="E128" s="604"/>
      <c r="F128" s="604"/>
      <c r="G128" s="594"/>
    </row>
    <row r="129" spans="1:7" x14ac:dyDescent="0.35">
      <c r="A129" s="583"/>
      <c r="B129" s="594"/>
      <c r="C129" s="604"/>
      <c r="D129" s="604"/>
      <c r="E129" s="604"/>
      <c r="F129" s="604"/>
      <c r="G129" s="594"/>
    </row>
    <row r="130" spans="1:7" x14ac:dyDescent="0.35">
      <c r="A130" s="583"/>
      <c r="B130" s="594"/>
      <c r="C130" s="604"/>
      <c r="D130" s="604"/>
      <c r="E130" s="604"/>
      <c r="F130" s="604"/>
      <c r="G130" s="594"/>
    </row>
    <row r="131" spans="1:7" x14ac:dyDescent="0.35">
      <c r="A131" s="583"/>
      <c r="B131" s="594"/>
      <c r="C131" s="604"/>
      <c r="D131" s="604"/>
      <c r="E131" s="604"/>
      <c r="F131" s="604"/>
      <c r="G131" s="594"/>
    </row>
    <row r="132" spans="1:7" x14ac:dyDescent="0.35">
      <c r="A132" s="583"/>
      <c r="B132" s="594"/>
      <c r="C132" s="604"/>
      <c r="D132" s="604"/>
      <c r="E132" s="604"/>
      <c r="F132" s="604"/>
      <c r="G132" s="594"/>
    </row>
    <row r="133" spans="1:7" x14ac:dyDescent="0.35">
      <c r="A133" s="583"/>
      <c r="B133" s="594"/>
      <c r="C133" s="604"/>
      <c r="D133" s="604"/>
      <c r="E133" s="604"/>
      <c r="F133" s="604"/>
      <c r="G133" s="594"/>
    </row>
    <row r="134" spans="1:7" x14ac:dyDescent="0.35">
      <c r="A134" s="583"/>
      <c r="B134" s="594"/>
      <c r="C134" s="604"/>
      <c r="D134" s="604"/>
      <c r="E134" s="604"/>
      <c r="F134" s="604"/>
      <c r="G134" s="594"/>
    </row>
    <row r="135" spans="1:7" x14ac:dyDescent="0.35">
      <c r="A135" s="583"/>
      <c r="B135" s="594"/>
      <c r="C135" s="604"/>
      <c r="D135" s="604"/>
      <c r="E135" s="604"/>
      <c r="F135" s="604"/>
      <c r="G135" s="594"/>
    </row>
    <row r="136" spans="1:7" x14ac:dyDescent="0.35">
      <c r="A136" s="583"/>
      <c r="B136" s="594"/>
      <c r="C136" s="604"/>
      <c r="D136" s="604"/>
      <c r="E136" s="604"/>
      <c r="F136" s="604"/>
      <c r="G136" s="594"/>
    </row>
    <row r="137" spans="1:7" x14ac:dyDescent="0.35">
      <c r="A137" s="583"/>
      <c r="B137" s="594"/>
      <c r="C137" s="604"/>
      <c r="D137" s="604"/>
      <c r="E137" s="604"/>
      <c r="F137" s="604"/>
      <c r="G137" s="594"/>
    </row>
    <row r="138" spans="1:7" x14ac:dyDescent="0.35">
      <c r="A138" s="583"/>
      <c r="B138" s="594"/>
      <c r="C138" s="604"/>
      <c r="D138" s="604"/>
      <c r="E138" s="604"/>
      <c r="F138" s="604"/>
      <c r="G138" s="594"/>
    </row>
    <row r="139" spans="1:7" x14ac:dyDescent="0.35">
      <c r="A139" s="593"/>
      <c r="B139" s="593"/>
      <c r="C139" s="593"/>
      <c r="D139" s="593"/>
      <c r="E139" s="593"/>
      <c r="F139" s="593"/>
      <c r="G139" s="593"/>
    </row>
    <row r="140" spans="1:7" x14ac:dyDescent="0.35">
      <c r="A140" s="583"/>
      <c r="B140" s="583"/>
      <c r="C140" s="604"/>
      <c r="D140" s="604"/>
      <c r="E140" s="607"/>
      <c r="F140" s="604"/>
      <c r="G140" s="594"/>
    </row>
    <row r="141" spans="1:7" x14ac:dyDescent="0.35">
      <c r="A141" s="583"/>
      <c r="B141" s="583"/>
      <c r="C141" s="604"/>
      <c r="D141" s="604"/>
      <c r="E141" s="607"/>
      <c r="F141" s="604"/>
      <c r="G141" s="594"/>
    </row>
    <row r="142" spans="1:7" x14ac:dyDescent="0.35">
      <c r="A142" s="583"/>
      <c r="B142" s="583"/>
      <c r="C142" s="604"/>
      <c r="D142" s="604"/>
      <c r="E142" s="607"/>
      <c r="F142" s="604"/>
      <c r="G142" s="594"/>
    </row>
    <row r="143" spans="1:7" x14ac:dyDescent="0.35">
      <c r="A143" s="583"/>
      <c r="B143" s="583"/>
      <c r="C143" s="604"/>
      <c r="D143" s="604"/>
      <c r="E143" s="607"/>
      <c r="F143" s="604"/>
      <c r="G143" s="594"/>
    </row>
    <row r="144" spans="1:7" x14ac:dyDescent="0.35">
      <c r="A144" s="583"/>
      <c r="B144" s="583"/>
      <c r="C144" s="604"/>
      <c r="D144" s="604"/>
      <c r="E144" s="607"/>
      <c r="F144" s="604"/>
      <c r="G144" s="594"/>
    </row>
    <row r="145" spans="1:7" x14ac:dyDescent="0.35">
      <c r="A145" s="583"/>
      <c r="B145" s="583"/>
      <c r="C145" s="604"/>
      <c r="D145" s="604"/>
      <c r="E145" s="607"/>
      <c r="F145" s="604"/>
      <c r="G145" s="594"/>
    </row>
    <row r="146" spans="1:7" x14ac:dyDescent="0.35">
      <c r="A146" s="583"/>
      <c r="B146" s="583"/>
      <c r="C146" s="604"/>
      <c r="D146" s="604"/>
      <c r="E146" s="607"/>
      <c r="F146" s="604"/>
      <c r="G146" s="594"/>
    </row>
    <row r="147" spans="1:7" x14ac:dyDescent="0.35">
      <c r="A147" s="583"/>
      <c r="B147" s="583"/>
      <c r="C147" s="604"/>
      <c r="D147" s="604"/>
      <c r="E147" s="607"/>
      <c r="F147" s="604"/>
      <c r="G147" s="594"/>
    </row>
    <row r="148" spans="1:7" x14ac:dyDescent="0.35">
      <c r="A148" s="583"/>
      <c r="B148" s="583"/>
      <c r="C148" s="604"/>
      <c r="D148" s="604"/>
      <c r="E148" s="607"/>
      <c r="F148" s="604"/>
      <c r="G148" s="594"/>
    </row>
    <row r="149" spans="1:7" x14ac:dyDescent="0.35">
      <c r="A149" s="593"/>
      <c r="B149" s="593"/>
      <c r="C149" s="593"/>
      <c r="D149" s="593"/>
      <c r="E149" s="593"/>
      <c r="F149" s="593"/>
      <c r="G149" s="593"/>
    </row>
    <row r="150" spans="1:7" x14ac:dyDescent="0.35">
      <c r="A150" s="583"/>
      <c r="B150" s="583"/>
      <c r="C150" s="604"/>
      <c r="D150" s="604"/>
      <c r="E150" s="607"/>
      <c r="F150" s="604"/>
      <c r="G150" s="594"/>
    </row>
    <row r="151" spans="1:7" x14ac:dyDescent="0.35">
      <c r="A151" s="583"/>
      <c r="B151" s="583"/>
      <c r="C151" s="604"/>
      <c r="D151" s="604"/>
      <c r="E151" s="607"/>
      <c r="F151" s="604"/>
      <c r="G151" s="594"/>
    </row>
    <row r="152" spans="1:7" x14ac:dyDescent="0.35">
      <c r="A152" s="583"/>
      <c r="B152" s="583"/>
      <c r="C152" s="604"/>
      <c r="D152" s="604"/>
      <c r="E152" s="607"/>
      <c r="F152" s="604"/>
      <c r="G152" s="594"/>
    </row>
    <row r="153" spans="1:7" x14ac:dyDescent="0.35">
      <c r="A153" s="583"/>
      <c r="B153" s="583"/>
      <c r="C153" s="583"/>
      <c r="D153" s="583"/>
      <c r="E153" s="573"/>
      <c r="F153" s="583"/>
      <c r="G153" s="594"/>
    </row>
    <row r="154" spans="1:7" x14ac:dyDescent="0.35">
      <c r="A154" s="583"/>
      <c r="B154" s="583"/>
      <c r="C154" s="583"/>
      <c r="D154" s="583"/>
      <c r="E154" s="573"/>
      <c r="F154" s="583"/>
      <c r="G154" s="594"/>
    </row>
    <row r="155" spans="1:7" x14ac:dyDescent="0.35">
      <c r="A155" s="583"/>
      <c r="B155" s="583"/>
      <c r="C155" s="583"/>
      <c r="D155" s="583"/>
      <c r="E155" s="573"/>
      <c r="F155" s="583"/>
      <c r="G155" s="594"/>
    </row>
    <row r="156" spans="1:7" x14ac:dyDescent="0.35">
      <c r="A156" s="583"/>
      <c r="B156" s="583"/>
      <c r="C156" s="583"/>
      <c r="D156" s="583"/>
      <c r="E156" s="573"/>
      <c r="F156" s="583"/>
      <c r="G156" s="594"/>
    </row>
    <row r="157" spans="1:7" x14ac:dyDescent="0.35">
      <c r="A157" s="583"/>
      <c r="B157" s="583"/>
      <c r="C157" s="583"/>
      <c r="D157" s="583"/>
      <c r="E157" s="573"/>
      <c r="F157" s="583"/>
      <c r="G157" s="594"/>
    </row>
    <row r="158" spans="1:7" x14ac:dyDescent="0.35">
      <c r="A158" s="583"/>
      <c r="B158" s="583"/>
      <c r="C158" s="583"/>
      <c r="D158" s="583"/>
      <c r="E158" s="573"/>
      <c r="F158" s="583"/>
      <c r="G158" s="594"/>
    </row>
    <row r="159" spans="1:7" x14ac:dyDescent="0.35">
      <c r="A159" s="593"/>
      <c r="B159" s="593"/>
      <c r="C159" s="593"/>
      <c r="D159" s="593"/>
      <c r="E159" s="593"/>
      <c r="F159" s="593"/>
      <c r="G159" s="593"/>
    </row>
    <row r="160" spans="1:7" x14ac:dyDescent="0.35">
      <c r="A160" s="583"/>
      <c r="B160" s="608"/>
      <c r="C160" s="604"/>
      <c r="D160" s="604"/>
      <c r="E160" s="607"/>
      <c r="F160" s="604"/>
      <c r="G160" s="594"/>
    </row>
    <row r="161" spans="1:7" x14ac:dyDescent="0.35">
      <c r="A161" s="583"/>
      <c r="B161" s="608"/>
      <c r="C161" s="604"/>
      <c r="D161" s="604"/>
      <c r="E161" s="607"/>
      <c r="F161" s="604"/>
      <c r="G161" s="594"/>
    </row>
    <row r="162" spans="1:7" x14ac:dyDescent="0.35">
      <c r="A162" s="583"/>
      <c r="B162" s="608"/>
      <c r="C162" s="604"/>
      <c r="D162" s="604"/>
      <c r="E162" s="604"/>
      <c r="F162" s="604"/>
      <c r="G162" s="594"/>
    </row>
    <row r="163" spans="1:7" x14ac:dyDescent="0.35">
      <c r="A163" s="583"/>
      <c r="B163" s="608"/>
      <c r="C163" s="604"/>
      <c r="D163" s="604"/>
      <c r="E163" s="604"/>
      <c r="F163" s="604"/>
      <c r="G163" s="594"/>
    </row>
    <row r="164" spans="1:7" x14ac:dyDescent="0.35">
      <c r="A164" s="583"/>
      <c r="B164" s="608"/>
      <c r="C164" s="604"/>
      <c r="D164" s="604"/>
      <c r="E164" s="604"/>
      <c r="F164" s="604"/>
      <c r="G164" s="594"/>
    </row>
    <row r="165" spans="1:7" x14ac:dyDescent="0.35">
      <c r="A165" s="583"/>
      <c r="B165" s="596"/>
      <c r="C165" s="604"/>
      <c r="D165" s="604"/>
      <c r="E165" s="604"/>
      <c r="F165" s="604"/>
      <c r="G165" s="594"/>
    </row>
    <row r="166" spans="1:7" x14ac:dyDescent="0.35">
      <c r="A166" s="583"/>
      <c r="B166" s="596"/>
      <c r="C166" s="604"/>
      <c r="D166" s="604"/>
      <c r="E166" s="604"/>
      <c r="F166" s="604"/>
      <c r="G166" s="594"/>
    </row>
    <row r="167" spans="1:7" x14ac:dyDescent="0.35">
      <c r="A167" s="583"/>
      <c r="B167" s="608"/>
      <c r="C167" s="604"/>
      <c r="D167" s="604"/>
      <c r="E167" s="604"/>
      <c r="F167" s="604"/>
      <c r="G167" s="594"/>
    </row>
    <row r="168" spans="1:7" x14ac:dyDescent="0.35">
      <c r="A168" s="583"/>
      <c r="B168" s="608"/>
      <c r="C168" s="604"/>
      <c r="D168" s="604"/>
      <c r="E168" s="604"/>
      <c r="F168" s="604"/>
      <c r="G168" s="594"/>
    </row>
    <row r="169" spans="1:7" x14ac:dyDescent="0.35">
      <c r="A169" s="593"/>
      <c r="B169" s="593"/>
      <c r="C169" s="593"/>
      <c r="D169" s="593"/>
      <c r="E169" s="593"/>
      <c r="F169" s="593"/>
      <c r="G169" s="593"/>
    </row>
    <row r="170" spans="1:7" x14ac:dyDescent="0.35">
      <c r="A170" s="583"/>
      <c r="B170" s="583"/>
      <c r="C170" s="604"/>
      <c r="D170" s="604"/>
      <c r="E170" s="607"/>
      <c r="F170" s="604"/>
      <c r="G170" s="594"/>
    </row>
    <row r="171" spans="1:7" x14ac:dyDescent="0.35">
      <c r="A171" s="583"/>
      <c r="B171" s="609"/>
      <c r="C171" s="604"/>
      <c r="D171" s="604"/>
      <c r="E171" s="607"/>
      <c r="F171" s="604"/>
      <c r="G171" s="594"/>
    </row>
    <row r="172" spans="1:7" x14ac:dyDescent="0.35">
      <c r="A172" s="583"/>
      <c r="B172" s="609"/>
      <c r="C172" s="604"/>
      <c r="D172" s="604"/>
      <c r="E172" s="607"/>
      <c r="F172" s="604"/>
      <c r="G172" s="594"/>
    </row>
    <row r="173" spans="1:7" x14ac:dyDescent="0.35">
      <c r="A173" s="583"/>
      <c r="B173" s="609"/>
      <c r="C173" s="604"/>
      <c r="D173" s="604"/>
      <c r="E173" s="607"/>
      <c r="F173" s="604"/>
      <c r="G173" s="594"/>
    </row>
    <row r="174" spans="1:7" x14ac:dyDescent="0.35">
      <c r="A174" s="583"/>
      <c r="B174" s="609"/>
      <c r="C174" s="604"/>
      <c r="D174" s="604"/>
      <c r="E174" s="607"/>
      <c r="F174" s="604"/>
      <c r="G174" s="594"/>
    </row>
    <row r="175" spans="1:7" x14ac:dyDescent="0.35">
      <c r="A175" s="583"/>
      <c r="B175" s="594"/>
      <c r="C175" s="594"/>
      <c r="D175" s="594"/>
      <c r="E175" s="594"/>
      <c r="F175" s="594"/>
      <c r="G175" s="594"/>
    </row>
    <row r="176" spans="1:7" x14ac:dyDescent="0.35">
      <c r="A176" s="583"/>
      <c r="B176" s="594"/>
      <c r="C176" s="594"/>
      <c r="D176" s="594"/>
      <c r="E176" s="594"/>
      <c r="F176" s="594"/>
      <c r="G176" s="594"/>
    </row>
    <row r="177" spans="1:7" x14ac:dyDescent="0.35">
      <c r="A177" s="583"/>
      <c r="B177" s="594"/>
      <c r="C177" s="594"/>
      <c r="D177" s="594"/>
      <c r="E177" s="594"/>
      <c r="F177" s="594"/>
      <c r="G177" s="594"/>
    </row>
    <row r="178" spans="1:7" ht="18.5" x14ac:dyDescent="0.35">
      <c r="A178" s="610"/>
      <c r="B178" s="611"/>
      <c r="C178" s="612"/>
      <c r="D178" s="612"/>
      <c r="E178" s="612"/>
      <c r="F178" s="612"/>
      <c r="G178" s="612"/>
    </row>
    <row r="179" spans="1:7" x14ac:dyDescent="0.35">
      <c r="A179" s="593"/>
      <c r="B179" s="593"/>
      <c r="C179" s="593"/>
      <c r="D179" s="593"/>
      <c r="E179" s="593"/>
      <c r="F179" s="593"/>
      <c r="G179" s="593"/>
    </row>
    <row r="180" spans="1:7" x14ac:dyDescent="0.35">
      <c r="A180" s="583"/>
      <c r="B180" s="594"/>
      <c r="C180" s="602"/>
      <c r="D180" s="583"/>
      <c r="E180" s="597"/>
      <c r="F180" s="575"/>
      <c r="G180" s="575"/>
    </row>
    <row r="181" spans="1:7" x14ac:dyDescent="0.35">
      <c r="A181" s="597"/>
      <c r="B181" s="613"/>
      <c r="C181" s="597"/>
      <c r="D181" s="597"/>
      <c r="E181" s="597"/>
      <c r="F181" s="575"/>
      <c r="G181" s="575"/>
    </row>
    <row r="182" spans="1:7" x14ac:dyDescent="0.35">
      <c r="A182" s="583"/>
      <c r="B182" s="594"/>
      <c r="C182" s="597"/>
      <c r="D182" s="597"/>
      <c r="E182" s="597"/>
      <c r="F182" s="575"/>
      <c r="G182" s="575"/>
    </row>
    <row r="183" spans="1:7" x14ac:dyDescent="0.35">
      <c r="A183" s="583"/>
      <c r="B183" s="594"/>
      <c r="C183" s="602"/>
      <c r="D183" s="614"/>
      <c r="E183" s="597"/>
      <c r="F183" s="595"/>
      <c r="G183" s="595"/>
    </row>
    <row r="184" spans="1:7" x14ac:dyDescent="0.35">
      <c r="A184" s="583"/>
      <c r="B184" s="594"/>
      <c r="C184" s="602"/>
      <c r="D184" s="614"/>
      <c r="E184" s="597"/>
      <c r="F184" s="595"/>
      <c r="G184" s="595"/>
    </row>
    <row r="185" spans="1:7" x14ac:dyDescent="0.35">
      <c r="A185" s="583"/>
      <c r="B185" s="594"/>
      <c r="C185" s="602"/>
      <c r="D185" s="614"/>
      <c r="E185" s="597"/>
      <c r="F185" s="595"/>
      <c r="G185" s="595"/>
    </row>
    <row r="186" spans="1:7" x14ac:dyDescent="0.35">
      <c r="A186" s="583"/>
      <c r="B186" s="594"/>
      <c r="C186" s="602"/>
      <c r="D186" s="614"/>
      <c r="E186" s="597"/>
      <c r="F186" s="595"/>
      <c r="G186" s="595"/>
    </row>
    <row r="187" spans="1:7" x14ac:dyDescent="0.35">
      <c r="A187" s="583"/>
      <c r="B187" s="594"/>
      <c r="C187" s="602"/>
      <c r="D187" s="614"/>
      <c r="E187" s="597"/>
      <c r="F187" s="595"/>
      <c r="G187" s="595"/>
    </row>
    <row r="188" spans="1:7" x14ac:dyDescent="0.35">
      <c r="A188" s="583"/>
      <c r="B188" s="594"/>
      <c r="C188" s="602"/>
      <c r="D188" s="614"/>
      <c r="E188" s="597"/>
      <c r="F188" s="595"/>
      <c r="G188" s="595"/>
    </row>
    <row r="189" spans="1:7" x14ac:dyDescent="0.35">
      <c r="A189" s="583"/>
      <c r="B189" s="594"/>
      <c r="C189" s="602"/>
      <c r="D189" s="614"/>
      <c r="E189" s="597"/>
      <c r="F189" s="595"/>
      <c r="G189" s="595"/>
    </row>
    <row r="190" spans="1:7" x14ac:dyDescent="0.35">
      <c r="A190" s="583"/>
      <c r="B190" s="594"/>
      <c r="C190" s="602"/>
      <c r="D190" s="614"/>
      <c r="E190" s="597"/>
      <c r="F190" s="595"/>
      <c r="G190" s="595"/>
    </row>
    <row r="191" spans="1:7" x14ac:dyDescent="0.35">
      <c r="A191" s="583"/>
      <c r="B191" s="594"/>
      <c r="C191" s="602"/>
      <c r="D191" s="614"/>
      <c r="E191" s="597"/>
      <c r="F191" s="595"/>
      <c r="G191" s="595"/>
    </row>
    <row r="192" spans="1:7" x14ac:dyDescent="0.35">
      <c r="A192" s="583"/>
      <c r="B192" s="594"/>
      <c r="C192" s="602"/>
      <c r="D192" s="614"/>
      <c r="E192" s="594"/>
      <c r="F192" s="595"/>
      <c r="G192" s="595"/>
    </row>
    <row r="193" spans="1:7" x14ac:dyDescent="0.35">
      <c r="A193" s="583"/>
      <c r="B193" s="594"/>
      <c r="C193" s="602"/>
      <c r="D193" s="614"/>
      <c r="E193" s="594"/>
      <c r="F193" s="595"/>
      <c r="G193" s="595"/>
    </row>
    <row r="194" spans="1:7" x14ac:dyDescent="0.35">
      <c r="A194" s="583"/>
      <c r="B194" s="594"/>
      <c r="C194" s="602"/>
      <c r="D194" s="614"/>
      <c r="E194" s="594"/>
      <c r="F194" s="595"/>
      <c r="G194" s="595"/>
    </row>
    <row r="195" spans="1:7" x14ac:dyDescent="0.35">
      <c r="A195" s="583"/>
      <c r="B195" s="594"/>
      <c r="C195" s="602"/>
      <c r="D195" s="614"/>
      <c r="E195" s="594"/>
      <c r="F195" s="595"/>
      <c r="G195" s="595"/>
    </row>
    <row r="196" spans="1:7" x14ac:dyDescent="0.35">
      <c r="A196" s="583"/>
      <c r="B196" s="594"/>
      <c r="C196" s="602"/>
      <c r="D196" s="614"/>
      <c r="E196" s="594"/>
      <c r="F196" s="595"/>
      <c r="G196" s="595"/>
    </row>
    <row r="197" spans="1:7" x14ac:dyDescent="0.35">
      <c r="A197" s="583"/>
      <c r="B197" s="594"/>
      <c r="C197" s="602"/>
      <c r="D197" s="614"/>
      <c r="E197" s="594"/>
      <c r="F197" s="595"/>
      <c r="G197" s="595"/>
    </row>
    <row r="198" spans="1:7" x14ac:dyDescent="0.35">
      <c r="A198" s="583"/>
      <c r="B198" s="594"/>
      <c r="C198" s="602"/>
      <c r="D198" s="614"/>
      <c r="E198" s="583"/>
      <c r="F198" s="595"/>
      <c r="G198" s="595"/>
    </row>
    <row r="199" spans="1:7" x14ac:dyDescent="0.35">
      <c r="A199" s="583"/>
      <c r="B199" s="594"/>
      <c r="C199" s="602"/>
      <c r="D199" s="614"/>
      <c r="E199" s="615"/>
      <c r="F199" s="595"/>
      <c r="G199" s="595"/>
    </row>
    <row r="200" spans="1:7" x14ac:dyDescent="0.35">
      <c r="A200" s="583"/>
      <c r="B200" s="594"/>
      <c r="C200" s="602"/>
      <c r="D200" s="614"/>
      <c r="E200" s="615"/>
      <c r="F200" s="595"/>
      <c r="G200" s="595"/>
    </row>
    <row r="201" spans="1:7" x14ac:dyDescent="0.35">
      <c r="A201" s="583"/>
      <c r="B201" s="594"/>
      <c r="C201" s="602"/>
      <c r="D201" s="614"/>
      <c r="E201" s="615"/>
      <c r="F201" s="595"/>
      <c r="G201" s="595"/>
    </row>
    <row r="202" spans="1:7" x14ac:dyDescent="0.35">
      <c r="A202" s="583"/>
      <c r="B202" s="594"/>
      <c r="C202" s="602"/>
      <c r="D202" s="614"/>
      <c r="E202" s="615"/>
      <c r="F202" s="595"/>
      <c r="G202" s="595"/>
    </row>
    <row r="203" spans="1:7" x14ac:dyDescent="0.35">
      <c r="A203" s="583"/>
      <c r="B203" s="594"/>
      <c r="C203" s="602"/>
      <c r="D203" s="614"/>
      <c r="E203" s="615"/>
      <c r="F203" s="595"/>
      <c r="G203" s="595"/>
    </row>
    <row r="204" spans="1:7" x14ac:dyDescent="0.35">
      <c r="A204" s="583"/>
      <c r="B204" s="594"/>
      <c r="C204" s="602"/>
      <c r="D204" s="614"/>
      <c r="E204" s="615"/>
      <c r="F204" s="595"/>
      <c r="G204" s="595"/>
    </row>
    <row r="205" spans="1:7" x14ac:dyDescent="0.35">
      <c r="A205" s="583"/>
      <c r="B205" s="594"/>
      <c r="C205" s="602"/>
      <c r="D205" s="614"/>
      <c r="E205" s="615"/>
      <c r="F205" s="595"/>
      <c r="G205" s="595"/>
    </row>
    <row r="206" spans="1:7" x14ac:dyDescent="0.35">
      <c r="A206" s="583"/>
      <c r="B206" s="594"/>
      <c r="C206" s="602"/>
      <c r="D206" s="614"/>
      <c r="E206" s="615"/>
      <c r="F206" s="595"/>
      <c r="G206" s="595"/>
    </row>
    <row r="207" spans="1:7" x14ac:dyDescent="0.35">
      <c r="A207" s="583"/>
      <c r="B207" s="616"/>
      <c r="C207" s="617"/>
      <c r="D207" s="618"/>
      <c r="E207" s="615"/>
      <c r="F207" s="619"/>
      <c r="G207" s="619"/>
    </row>
    <row r="208" spans="1:7" x14ac:dyDescent="0.35">
      <c r="A208" s="593"/>
      <c r="B208" s="593"/>
      <c r="C208" s="593"/>
      <c r="D208" s="593"/>
      <c r="E208" s="593"/>
      <c r="F208" s="593"/>
      <c r="G208" s="593"/>
    </row>
    <row r="209" spans="1:7" x14ac:dyDescent="0.35">
      <c r="A209" s="583"/>
      <c r="B209" s="583"/>
      <c r="C209" s="604"/>
      <c r="D209" s="583"/>
      <c r="E209" s="583"/>
      <c r="F209" s="599"/>
      <c r="G209" s="599"/>
    </row>
    <row r="210" spans="1:7" x14ac:dyDescent="0.35">
      <c r="A210" s="583"/>
      <c r="B210" s="583"/>
      <c r="C210" s="583"/>
      <c r="D210" s="583"/>
      <c r="E210" s="583"/>
      <c r="F210" s="599"/>
      <c r="G210" s="599"/>
    </row>
    <row r="211" spans="1:7" x14ac:dyDescent="0.35">
      <c r="A211" s="583"/>
      <c r="B211" s="594"/>
      <c r="C211" s="583"/>
      <c r="D211" s="583"/>
      <c r="E211" s="583"/>
      <c r="F211" s="599"/>
      <c r="G211" s="599"/>
    </row>
    <row r="212" spans="1:7" x14ac:dyDescent="0.35">
      <c r="A212" s="583"/>
      <c r="B212" s="583"/>
      <c r="C212" s="602"/>
      <c r="D212" s="614"/>
      <c r="E212" s="583"/>
      <c r="F212" s="595"/>
      <c r="G212" s="595"/>
    </row>
    <row r="213" spans="1:7" x14ac:dyDescent="0.35">
      <c r="A213" s="583"/>
      <c r="B213" s="583"/>
      <c r="C213" s="602"/>
      <c r="D213" s="614"/>
      <c r="E213" s="583"/>
      <c r="F213" s="595"/>
      <c r="G213" s="595"/>
    </row>
    <row r="214" spans="1:7" x14ac:dyDescent="0.35">
      <c r="A214" s="583"/>
      <c r="B214" s="583"/>
      <c r="C214" s="602"/>
      <c r="D214" s="614"/>
      <c r="E214" s="583"/>
      <c r="F214" s="595"/>
      <c r="G214" s="595"/>
    </row>
    <row r="215" spans="1:7" x14ac:dyDescent="0.35">
      <c r="A215" s="583"/>
      <c r="B215" s="583"/>
      <c r="C215" s="602"/>
      <c r="D215" s="614"/>
      <c r="E215" s="583"/>
      <c r="F215" s="595"/>
      <c r="G215" s="595"/>
    </row>
    <row r="216" spans="1:7" x14ac:dyDescent="0.35">
      <c r="A216" s="583"/>
      <c r="B216" s="583"/>
      <c r="C216" s="602"/>
      <c r="D216" s="614"/>
      <c r="E216" s="583"/>
      <c r="F216" s="595"/>
      <c r="G216" s="595"/>
    </row>
    <row r="217" spans="1:7" x14ac:dyDescent="0.35">
      <c r="A217" s="583"/>
      <c r="B217" s="583"/>
      <c r="C217" s="602"/>
      <c r="D217" s="614"/>
      <c r="E217" s="583"/>
      <c r="F217" s="595"/>
      <c r="G217" s="595"/>
    </row>
    <row r="218" spans="1:7" x14ac:dyDescent="0.35">
      <c r="A218" s="583"/>
      <c r="B218" s="583"/>
      <c r="C218" s="602"/>
      <c r="D218" s="614"/>
      <c r="E218" s="583"/>
      <c r="F218" s="595"/>
      <c r="G218" s="595"/>
    </row>
    <row r="219" spans="1:7" x14ac:dyDescent="0.35">
      <c r="A219" s="583"/>
      <c r="B219" s="583"/>
      <c r="C219" s="602"/>
      <c r="D219" s="614"/>
      <c r="E219" s="583"/>
      <c r="F219" s="595"/>
      <c r="G219" s="595"/>
    </row>
    <row r="220" spans="1:7" x14ac:dyDescent="0.35">
      <c r="A220" s="583"/>
      <c r="B220" s="616"/>
      <c r="C220" s="602"/>
      <c r="D220" s="614"/>
      <c r="E220" s="583"/>
      <c r="F220" s="595"/>
      <c r="G220" s="595"/>
    </row>
    <row r="221" spans="1:7" x14ac:dyDescent="0.35">
      <c r="A221" s="583"/>
      <c r="B221" s="601"/>
      <c r="C221" s="602"/>
      <c r="D221" s="614"/>
      <c r="E221" s="583"/>
      <c r="F221" s="595"/>
      <c r="G221" s="595"/>
    </row>
    <row r="222" spans="1:7" x14ac:dyDescent="0.35">
      <c r="A222" s="583"/>
      <c r="B222" s="601"/>
      <c r="C222" s="602"/>
      <c r="D222" s="614"/>
      <c r="E222" s="583"/>
      <c r="F222" s="595"/>
      <c r="G222" s="595"/>
    </row>
    <row r="223" spans="1:7" x14ac:dyDescent="0.35">
      <c r="A223" s="583"/>
      <c r="B223" s="601"/>
      <c r="C223" s="602"/>
      <c r="D223" s="614"/>
      <c r="E223" s="583"/>
      <c r="F223" s="595"/>
      <c r="G223" s="595"/>
    </row>
    <row r="224" spans="1:7" x14ac:dyDescent="0.35">
      <c r="A224" s="583"/>
      <c r="B224" s="601"/>
      <c r="C224" s="602"/>
      <c r="D224" s="614"/>
      <c r="E224" s="583"/>
      <c r="F224" s="595"/>
      <c r="G224" s="595"/>
    </row>
    <row r="225" spans="1:7" x14ac:dyDescent="0.35">
      <c r="A225" s="583"/>
      <c r="B225" s="601"/>
      <c r="C225" s="602"/>
      <c r="D225" s="614"/>
      <c r="E225" s="583"/>
      <c r="F225" s="595"/>
      <c r="G225" s="595"/>
    </row>
    <row r="226" spans="1:7" x14ac:dyDescent="0.35">
      <c r="A226" s="583"/>
      <c r="B226" s="601"/>
      <c r="C226" s="602"/>
      <c r="D226" s="614"/>
      <c r="E226" s="583"/>
      <c r="F226" s="595"/>
      <c r="G226" s="595"/>
    </row>
    <row r="227" spans="1:7" x14ac:dyDescent="0.35">
      <c r="A227" s="583"/>
      <c r="B227" s="601"/>
      <c r="C227" s="583"/>
      <c r="D227" s="583"/>
      <c r="E227" s="583"/>
      <c r="F227" s="595"/>
      <c r="G227" s="595"/>
    </row>
    <row r="228" spans="1:7" x14ac:dyDescent="0.35">
      <c r="A228" s="583"/>
      <c r="B228" s="601"/>
      <c r="C228" s="583"/>
      <c r="D228" s="583"/>
      <c r="E228" s="583"/>
      <c r="F228" s="595"/>
      <c r="G228" s="595"/>
    </row>
    <row r="229" spans="1:7" x14ac:dyDescent="0.35">
      <c r="A229" s="583"/>
      <c r="B229" s="601"/>
      <c r="C229" s="583"/>
      <c r="D229" s="583"/>
      <c r="E229" s="583"/>
      <c r="F229" s="595"/>
      <c r="G229" s="595"/>
    </row>
    <row r="230" spans="1:7" x14ac:dyDescent="0.35">
      <c r="A230" s="593"/>
      <c r="B230" s="593"/>
      <c r="C230" s="593"/>
      <c r="D230" s="593"/>
      <c r="E230" s="593"/>
      <c r="F230" s="593"/>
      <c r="G230" s="593"/>
    </row>
    <row r="231" spans="1:7" x14ac:dyDescent="0.35">
      <c r="A231" s="583"/>
      <c r="B231" s="583"/>
      <c r="C231" s="604"/>
      <c r="D231" s="583"/>
      <c r="E231" s="583"/>
      <c r="F231" s="599"/>
      <c r="G231" s="599"/>
    </row>
    <row r="232" spans="1:7" x14ac:dyDescent="0.35">
      <c r="A232" s="583"/>
      <c r="B232" s="583"/>
      <c r="C232" s="583"/>
      <c r="D232" s="583"/>
      <c r="E232" s="583"/>
      <c r="F232" s="599"/>
      <c r="G232" s="599"/>
    </row>
    <row r="233" spans="1:7" x14ac:dyDescent="0.35">
      <c r="A233" s="583"/>
      <c r="B233" s="594"/>
      <c r="C233" s="583"/>
      <c r="D233" s="583"/>
      <c r="E233" s="583"/>
      <c r="F233" s="599"/>
      <c r="G233" s="599"/>
    </row>
    <row r="234" spans="1:7" x14ac:dyDescent="0.35">
      <c r="A234" s="583"/>
      <c r="B234" s="583"/>
      <c r="C234" s="602"/>
      <c r="D234" s="614"/>
      <c r="E234" s="583"/>
      <c r="F234" s="595"/>
      <c r="G234" s="595"/>
    </row>
    <row r="235" spans="1:7" x14ac:dyDescent="0.35">
      <c r="A235" s="583"/>
      <c r="B235" s="583"/>
      <c r="C235" s="602"/>
      <c r="D235" s="614"/>
      <c r="E235" s="583"/>
      <c r="F235" s="595"/>
      <c r="G235" s="595"/>
    </row>
    <row r="236" spans="1:7" x14ac:dyDescent="0.35">
      <c r="A236" s="583"/>
      <c r="B236" s="583"/>
      <c r="C236" s="602"/>
      <c r="D236" s="614"/>
      <c r="E236" s="583"/>
      <c r="F236" s="595"/>
      <c r="G236" s="595"/>
    </row>
    <row r="237" spans="1:7" x14ac:dyDescent="0.35">
      <c r="A237" s="583"/>
      <c r="B237" s="583"/>
      <c r="C237" s="602"/>
      <c r="D237" s="614"/>
      <c r="E237" s="583"/>
      <c r="F237" s="595"/>
      <c r="G237" s="595"/>
    </row>
    <row r="238" spans="1:7" x14ac:dyDescent="0.35">
      <c r="A238" s="583"/>
      <c r="B238" s="583"/>
      <c r="C238" s="602"/>
      <c r="D238" s="614"/>
      <c r="E238" s="583"/>
      <c r="F238" s="595"/>
      <c r="G238" s="595"/>
    </row>
    <row r="239" spans="1:7" x14ac:dyDescent="0.35">
      <c r="A239" s="583"/>
      <c r="B239" s="583"/>
      <c r="C239" s="602"/>
      <c r="D239" s="614"/>
      <c r="E239" s="583"/>
      <c r="F239" s="595"/>
      <c r="G239" s="595"/>
    </row>
    <row r="240" spans="1:7" x14ac:dyDescent="0.35">
      <c r="A240" s="583"/>
      <c r="B240" s="583"/>
      <c r="C240" s="602"/>
      <c r="D240" s="614"/>
      <c r="E240" s="583"/>
      <c r="F240" s="595"/>
      <c r="G240" s="595"/>
    </row>
    <row r="241" spans="1:7" x14ac:dyDescent="0.35">
      <c r="A241" s="583"/>
      <c r="B241" s="583"/>
      <c r="C241" s="602"/>
      <c r="D241" s="614"/>
      <c r="E241" s="583"/>
      <c r="F241" s="595"/>
      <c r="G241" s="595"/>
    </row>
    <row r="242" spans="1:7" x14ac:dyDescent="0.35">
      <c r="A242" s="583"/>
      <c r="B242" s="616"/>
      <c r="C242" s="602"/>
      <c r="D242" s="614"/>
      <c r="E242" s="583"/>
      <c r="F242" s="595"/>
      <c r="G242" s="595"/>
    </row>
    <row r="243" spans="1:7" x14ac:dyDescent="0.35">
      <c r="A243" s="583"/>
      <c r="B243" s="601"/>
      <c r="C243" s="602"/>
      <c r="D243" s="614"/>
      <c r="E243" s="583"/>
      <c r="F243" s="595"/>
      <c r="G243" s="595"/>
    </row>
    <row r="244" spans="1:7" x14ac:dyDescent="0.35">
      <c r="A244" s="583"/>
      <c r="B244" s="601"/>
      <c r="C244" s="602"/>
      <c r="D244" s="614"/>
      <c r="E244" s="583"/>
      <c r="F244" s="595"/>
      <c r="G244" s="595"/>
    </row>
    <row r="245" spans="1:7" x14ac:dyDescent="0.35">
      <c r="A245" s="583"/>
      <c r="B245" s="601"/>
      <c r="C245" s="602"/>
      <c r="D245" s="614"/>
      <c r="E245" s="583"/>
      <c r="F245" s="595"/>
      <c r="G245" s="595"/>
    </row>
    <row r="246" spans="1:7" x14ac:dyDescent="0.35">
      <c r="A246" s="583"/>
      <c r="B246" s="601"/>
      <c r="C246" s="602"/>
      <c r="D246" s="614"/>
      <c r="E246" s="583"/>
      <c r="F246" s="595"/>
      <c r="G246" s="595"/>
    </row>
    <row r="247" spans="1:7" x14ac:dyDescent="0.35">
      <c r="A247" s="583"/>
      <c r="B247" s="601"/>
      <c r="C247" s="602"/>
      <c r="D247" s="614"/>
      <c r="E247" s="583"/>
      <c r="F247" s="595"/>
      <c r="G247" s="595"/>
    </row>
    <row r="248" spans="1:7" x14ac:dyDescent="0.35">
      <c r="A248" s="583"/>
      <c r="B248" s="601"/>
      <c r="C248" s="602"/>
      <c r="D248" s="614"/>
      <c r="E248" s="583"/>
      <c r="F248" s="595"/>
      <c r="G248" s="595"/>
    </row>
    <row r="249" spans="1:7" x14ac:dyDescent="0.35">
      <c r="A249" s="583"/>
      <c r="B249" s="601"/>
      <c r="C249" s="583"/>
      <c r="D249" s="583"/>
      <c r="E249" s="583"/>
      <c r="F249" s="620"/>
      <c r="G249" s="620"/>
    </row>
    <row r="250" spans="1:7" x14ac:dyDescent="0.35">
      <c r="A250" s="583"/>
      <c r="B250" s="601"/>
      <c r="C250" s="583"/>
      <c r="D250" s="583"/>
      <c r="E250" s="583"/>
      <c r="F250" s="620"/>
      <c r="G250" s="620"/>
    </row>
    <row r="251" spans="1:7" x14ac:dyDescent="0.35">
      <c r="A251" s="583"/>
      <c r="B251" s="601"/>
      <c r="C251" s="583"/>
      <c r="D251" s="583"/>
      <c r="E251" s="583"/>
      <c r="F251" s="620"/>
      <c r="G251" s="620"/>
    </row>
    <row r="252" spans="1:7" x14ac:dyDescent="0.35">
      <c r="A252" s="593"/>
      <c r="B252" s="593"/>
      <c r="C252" s="593"/>
      <c r="D252" s="593"/>
      <c r="E252" s="593"/>
      <c r="F252" s="593"/>
      <c r="G252" s="593"/>
    </row>
    <row r="253" spans="1:7" x14ac:dyDescent="0.35">
      <c r="A253" s="583"/>
      <c r="B253" s="583"/>
      <c r="C253" s="604"/>
      <c r="D253" s="583"/>
      <c r="E253" s="615"/>
      <c r="F253" s="615"/>
      <c r="G253" s="615"/>
    </row>
    <row r="254" spans="1:7" x14ac:dyDescent="0.35">
      <c r="A254" s="583"/>
      <c r="B254" s="583"/>
      <c r="C254" s="604"/>
      <c r="D254" s="583"/>
      <c r="E254" s="615"/>
      <c r="F254" s="615"/>
      <c r="G254" s="573"/>
    </row>
    <row r="255" spans="1:7" x14ac:dyDescent="0.35">
      <c r="A255" s="583"/>
      <c r="B255" s="583"/>
      <c r="C255" s="604"/>
      <c r="D255" s="583"/>
      <c r="E255" s="615"/>
      <c r="F255" s="615"/>
      <c r="G255" s="573"/>
    </row>
    <row r="256" spans="1:7" x14ac:dyDescent="0.35">
      <c r="A256" s="583"/>
      <c r="B256" s="594"/>
      <c r="C256" s="604"/>
      <c r="D256" s="597"/>
      <c r="E256" s="597"/>
      <c r="F256" s="575"/>
      <c r="G256" s="575"/>
    </row>
    <row r="257" spans="1:7" x14ac:dyDescent="0.35">
      <c r="A257" s="583"/>
      <c r="B257" s="583"/>
      <c r="C257" s="604"/>
      <c r="D257" s="583"/>
      <c r="E257" s="615"/>
      <c r="F257" s="615"/>
      <c r="G257" s="573"/>
    </row>
    <row r="258" spans="1:7" x14ac:dyDescent="0.35">
      <c r="A258" s="583"/>
      <c r="B258" s="601"/>
      <c r="C258" s="604"/>
      <c r="D258" s="583"/>
      <c r="E258" s="615"/>
      <c r="F258" s="615"/>
      <c r="G258" s="573"/>
    </row>
    <row r="259" spans="1:7" x14ac:dyDescent="0.35">
      <c r="A259" s="583"/>
      <c r="B259" s="601"/>
      <c r="C259" s="621"/>
      <c r="D259" s="583"/>
      <c r="E259" s="615"/>
      <c r="F259" s="615"/>
      <c r="G259" s="573"/>
    </row>
    <row r="260" spans="1:7" x14ac:dyDescent="0.35">
      <c r="A260" s="583"/>
      <c r="B260" s="601"/>
      <c r="C260" s="604"/>
      <c r="D260" s="583"/>
      <c r="E260" s="615"/>
      <c r="F260" s="615"/>
      <c r="G260" s="573"/>
    </row>
    <row r="261" spans="1:7" x14ac:dyDescent="0.35">
      <c r="A261" s="583"/>
      <c r="B261" s="601"/>
      <c r="C261" s="604"/>
      <c r="D261" s="583"/>
      <c r="E261" s="615"/>
      <c r="F261" s="615"/>
      <c r="G261" s="573"/>
    </row>
    <row r="262" spans="1:7" x14ac:dyDescent="0.35">
      <c r="A262" s="583"/>
      <c r="B262" s="601"/>
      <c r="C262" s="604"/>
      <c r="D262" s="583"/>
      <c r="E262" s="615"/>
      <c r="F262" s="615"/>
      <c r="G262" s="573"/>
    </row>
    <row r="263" spans="1:7" x14ac:dyDescent="0.35">
      <c r="A263" s="583"/>
      <c r="B263" s="601"/>
      <c r="C263" s="604"/>
      <c r="D263" s="583"/>
      <c r="E263" s="615"/>
      <c r="F263" s="615"/>
      <c r="G263" s="573"/>
    </row>
    <row r="264" spans="1:7" x14ac:dyDescent="0.35">
      <c r="A264" s="583"/>
      <c r="B264" s="601"/>
      <c r="C264" s="604"/>
      <c r="D264" s="583"/>
      <c r="E264" s="615"/>
      <c r="F264" s="615"/>
      <c r="G264" s="573"/>
    </row>
    <row r="265" spans="1:7" x14ac:dyDescent="0.35">
      <c r="A265" s="583"/>
      <c r="B265" s="601"/>
      <c r="C265" s="604"/>
      <c r="D265" s="583"/>
      <c r="E265" s="615"/>
      <c r="F265" s="615"/>
      <c r="G265" s="573"/>
    </row>
    <row r="266" spans="1:7" x14ac:dyDescent="0.35">
      <c r="A266" s="583"/>
      <c r="B266" s="601"/>
      <c r="C266" s="604"/>
      <c r="D266" s="583"/>
      <c r="E266" s="615"/>
      <c r="F266" s="615"/>
      <c r="G266" s="573"/>
    </row>
    <row r="267" spans="1:7" x14ac:dyDescent="0.35">
      <c r="A267" s="583"/>
      <c r="B267" s="601"/>
      <c r="C267" s="604"/>
      <c r="D267" s="583"/>
      <c r="E267" s="615"/>
      <c r="F267" s="615"/>
      <c r="G267" s="573"/>
    </row>
    <row r="268" spans="1:7" x14ac:dyDescent="0.35">
      <c r="A268" s="583"/>
      <c r="B268" s="601"/>
      <c r="C268" s="604"/>
      <c r="D268" s="583"/>
      <c r="E268" s="615"/>
      <c r="F268" s="615"/>
      <c r="G268" s="573"/>
    </row>
    <row r="269" spans="1:7" x14ac:dyDescent="0.35">
      <c r="A269" s="593"/>
      <c r="B269" s="593"/>
      <c r="C269" s="593"/>
      <c r="D269" s="593"/>
      <c r="E269" s="593"/>
      <c r="F269" s="593"/>
      <c r="G269" s="593"/>
    </row>
    <row r="270" spans="1:7" x14ac:dyDescent="0.35">
      <c r="A270" s="583"/>
      <c r="B270" s="583"/>
      <c r="C270" s="604"/>
      <c r="D270" s="583"/>
      <c r="E270" s="573"/>
      <c r="F270" s="573"/>
      <c r="G270" s="573"/>
    </row>
    <row r="271" spans="1:7" x14ac:dyDescent="0.35">
      <c r="A271" s="583"/>
      <c r="B271" s="583"/>
      <c r="C271" s="604"/>
      <c r="D271" s="583"/>
      <c r="E271" s="573"/>
      <c r="F271" s="573"/>
      <c r="G271" s="573"/>
    </row>
    <row r="272" spans="1:7" x14ac:dyDescent="0.35">
      <c r="A272" s="583"/>
      <c r="B272" s="583"/>
      <c r="C272" s="604"/>
      <c r="D272" s="583"/>
      <c r="E272" s="573"/>
      <c r="F272" s="573"/>
      <c r="G272" s="573"/>
    </row>
    <row r="273" spans="1:7" x14ac:dyDescent="0.35">
      <c r="A273" s="583"/>
      <c r="B273" s="583"/>
      <c r="C273" s="604"/>
      <c r="D273" s="583"/>
      <c r="E273" s="573"/>
      <c r="F273" s="573"/>
      <c r="G273" s="573"/>
    </row>
    <row r="274" spans="1:7" x14ac:dyDescent="0.35">
      <c r="A274" s="583"/>
      <c r="B274" s="583"/>
      <c r="C274" s="604"/>
      <c r="D274" s="583"/>
      <c r="E274" s="573"/>
      <c r="F274" s="573"/>
      <c r="G274" s="573"/>
    </row>
    <row r="275" spans="1:7" x14ac:dyDescent="0.35">
      <c r="A275" s="583"/>
      <c r="B275" s="583"/>
      <c r="C275" s="604"/>
      <c r="D275" s="583"/>
      <c r="E275" s="573"/>
      <c r="F275" s="573"/>
      <c r="G275" s="573"/>
    </row>
    <row r="276" spans="1:7" x14ac:dyDescent="0.35">
      <c r="A276" s="593"/>
      <c r="B276" s="593"/>
      <c r="C276" s="593"/>
      <c r="D276" s="593"/>
      <c r="E276" s="593"/>
      <c r="F276" s="593"/>
      <c r="G276" s="593"/>
    </row>
    <row r="277" spans="1:7" x14ac:dyDescent="0.35">
      <c r="A277" s="583"/>
      <c r="B277" s="594"/>
      <c r="C277" s="583"/>
      <c r="D277" s="583"/>
      <c r="E277" s="603"/>
      <c r="F277" s="603"/>
      <c r="G277" s="603"/>
    </row>
    <row r="278" spans="1:7" x14ac:dyDescent="0.35">
      <c r="A278" s="583"/>
      <c r="B278" s="594"/>
      <c r="C278" s="583"/>
      <c r="D278" s="583"/>
      <c r="E278" s="603"/>
      <c r="F278" s="603"/>
      <c r="G278" s="603"/>
    </row>
    <row r="279" spans="1:7" x14ac:dyDescent="0.35">
      <c r="A279" s="583"/>
      <c r="B279" s="594"/>
      <c r="C279" s="583"/>
      <c r="D279" s="583"/>
      <c r="E279" s="603"/>
      <c r="F279" s="603"/>
      <c r="G279" s="603"/>
    </row>
    <row r="280" spans="1:7" x14ac:dyDescent="0.35">
      <c r="A280" s="583"/>
      <c r="B280" s="594"/>
      <c r="C280" s="583"/>
      <c r="D280" s="583"/>
      <c r="E280" s="603"/>
      <c r="F280" s="603"/>
      <c r="G280" s="603"/>
    </row>
    <row r="281" spans="1:7" x14ac:dyDescent="0.35">
      <c r="A281" s="583"/>
      <c r="B281" s="594"/>
      <c r="C281" s="583"/>
      <c r="D281" s="583"/>
      <c r="E281" s="603"/>
      <c r="F281" s="603"/>
      <c r="G281" s="603"/>
    </row>
    <row r="282" spans="1:7" x14ac:dyDescent="0.35">
      <c r="A282" s="583"/>
      <c r="B282" s="594"/>
      <c r="C282" s="583"/>
      <c r="D282" s="583"/>
      <c r="E282" s="603"/>
      <c r="F282" s="603"/>
      <c r="G282" s="603"/>
    </row>
    <row r="283" spans="1:7" x14ac:dyDescent="0.35">
      <c r="A283" s="583"/>
      <c r="B283" s="594"/>
      <c r="C283" s="583"/>
      <c r="D283" s="583"/>
      <c r="E283" s="603"/>
      <c r="F283" s="603"/>
      <c r="G283" s="603"/>
    </row>
    <row r="284" spans="1:7" x14ac:dyDescent="0.35">
      <c r="A284" s="583"/>
      <c r="B284" s="594"/>
      <c r="C284" s="583"/>
      <c r="D284" s="583"/>
      <c r="E284" s="603"/>
      <c r="F284" s="603"/>
      <c r="G284" s="603"/>
    </row>
    <row r="285" spans="1:7" x14ac:dyDescent="0.35">
      <c r="A285" s="583"/>
      <c r="B285" s="594"/>
      <c r="C285" s="583"/>
      <c r="D285" s="583"/>
      <c r="E285" s="603"/>
      <c r="F285" s="603"/>
      <c r="G285" s="603"/>
    </row>
    <row r="286" spans="1:7" x14ac:dyDescent="0.35">
      <c r="A286" s="583"/>
      <c r="B286" s="594"/>
      <c r="C286" s="583"/>
      <c r="D286" s="583"/>
      <c r="E286" s="603"/>
      <c r="F286" s="603"/>
      <c r="G286" s="603"/>
    </row>
    <row r="287" spans="1:7" x14ac:dyDescent="0.35">
      <c r="A287" s="583"/>
      <c r="B287" s="594"/>
      <c r="C287" s="583"/>
      <c r="D287" s="583"/>
      <c r="E287" s="603"/>
      <c r="F287" s="603"/>
      <c r="G287" s="603"/>
    </row>
    <row r="288" spans="1:7" x14ac:dyDescent="0.35">
      <c r="A288" s="583"/>
      <c r="B288" s="594"/>
      <c r="C288" s="583"/>
      <c r="D288" s="583"/>
      <c r="E288" s="603"/>
      <c r="F288" s="603"/>
      <c r="G288" s="603"/>
    </row>
    <row r="289" spans="1:7" x14ac:dyDescent="0.35">
      <c r="A289" s="583"/>
      <c r="B289" s="594"/>
      <c r="C289" s="583"/>
      <c r="D289" s="583"/>
      <c r="E289" s="603"/>
      <c r="F289" s="603"/>
      <c r="G289" s="603"/>
    </row>
    <row r="290" spans="1:7" x14ac:dyDescent="0.35">
      <c r="A290" s="583"/>
      <c r="B290" s="594"/>
      <c r="C290" s="583"/>
      <c r="D290" s="583"/>
      <c r="E290" s="603"/>
      <c r="F290" s="603"/>
      <c r="G290" s="603"/>
    </row>
    <row r="291" spans="1:7" x14ac:dyDescent="0.35">
      <c r="A291" s="583"/>
      <c r="B291" s="594"/>
      <c r="C291" s="583"/>
      <c r="D291" s="583"/>
      <c r="E291" s="603"/>
      <c r="F291" s="603"/>
      <c r="G291" s="603"/>
    </row>
    <row r="292" spans="1:7" x14ac:dyDescent="0.35">
      <c r="A292" s="583"/>
      <c r="B292" s="594"/>
      <c r="C292" s="583"/>
      <c r="D292" s="583"/>
      <c r="E292" s="603"/>
      <c r="F292" s="603"/>
      <c r="G292" s="603"/>
    </row>
    <row r="293" spans="1:7" x14ac:dyDescent="0.35">
      <c r="A293" s="583"/>
      <c r="B293" s="594"/>
      <c r="C293" s="583"/>
      <c r="D293" s="583"/>
      <c r="E293" s="603"/>
      <c r="F293" s="603"/>
      <c r="G293" s="603"/>
    </row>
    <row r="294" spans="1:7" x14ac:dyDescent="0.35">
      <c r="A294" s="583"/>
      <c r="B294" s="594"/>
      <c r="C294" s="583"/>
      <c r="D294" s="583"/>
      <c r="E294" s="603"/>
      <c r="F294" s="603"/>
      <c r="G294" s="603"/>
    </row>
    <row r="295" spans="1:7" x14ac:dyDescent="0.35">
      <c r="A295" s="583"/>
      <c r="B295" s="594"/>
      <c r="C295" s="583"/>
      <c r="D295" s="583"/>
      <c r="E295" s="603"/>
      <c r="F295" s="603"/>
      <c r="G295" s="603"/>
    </row>
    <row r="296" spans="1:7" x14ac:dyDescent="0.35">
      <c r="A296" s="583"/>
      <c r="B296" s="594"/>
      <c r="C296" s="583"/>
      <c r="D296" s="583"/>
      <c r="E296" s="603"/>
      <c r="F296" s="603"/>
      <c r="G296" s="603"/>
    </row>
    <row r="297" spans="1:7" x14ac:dyDescent="0.35">
      <c r="A297" s="583"/>
      <c r="B297" s="594"/>
      <c r="C297" s="583"/>
      <c r="D297" s="583"/>
      <c r="E297" s="603"/>
      <c r="F297" s="603"/>
      <c r="G297" s="603"/>
    </row>
    <row r="298" spans="1:7" x14ac:dyDescent="0.35">
      <c r="A298" s="583"/>
      <c r="B298" s="594"/>
      <c r="C298" s="583"/>
      <c r="D298" s="583"/>
      <c r="E298" s="603"/>
      <c r="F298" s="603"/>
      <c r="G298" s="603"/>
    </row>
    <row r="299" spans="1:7" x14ac:dyDescent="0.35">
      <c r="A299" s="593"/>
      <c r="B299" s="593"/>
      <c r="C299" s="593"/>
      <c r="D299" s="593"/>
      <c r="E299" s="593"/>
      <c r="F299" s="593"/>
      <c r="G299" s="593"/>
    </row>
    <row r="300" spans="1:7" x14ac:dyDescent="0.35">
      <c r="A300" s="583"/>
      <c r="B300" s="594"/>
      <c r="C300" s="583"/>
      <c r="D300" s="583"/>
      <c r="E300" s="603"/>
      <c r="F300" s="603"/>
      <c r="G300" s="603"/>
    </row>
    <row r="301" spans="1:7" x14ac:dyDescent="0.35">
      <c r="A301" s="583"/>
      <c r="B301" s="594"/>
      <c r="C301" s="583"/>
      <c r="D301" s="583"/>
      <c r="E301" s="603"/>
      <c r="F301" s="603"/>
      <c r="G301" s="603"/>
    </row>
    <row r="302" spans="1:7" x14ac:dyDescent="0.35">
      <c r="A302" s="583"/>
      <c r="B302" s="594"/>
      <c r="C302" s="583"/>
      <c r="D302" s="583"/>
      <c r="E302" s="603"/>
      <c r="F302" s="603"/>
      <c r="G302" s="603"/>
    </row>
    <row r="303" spans="1:7" x14ac:dyDescent="0.35">
      <c r="A303" s="583"/>
      <c r="B303" s="594"/>
      <c r="C303" s="583"/>
      <c r="D303" s="583"/>
      <c r="E303" s="603"/>
      <c r="F303" s="603"/>
      <c r="G303" s="603"/>
    </row>
    <row r="304" spans="1:7" x14ac:dyDescent="0.35">
      <c r="A304" s="583"/>
      <c r="B304" s="594"/>
      <c r="C304" s="583"/>
      <c r="D304" s="583"/>
      <c r="E304" s="603"/>
      <c r="F304" s="603"/>
      <c r="G304" s="603"/>
    </row>
    <row r="305" spans="1:7" x14ac:dyDescent="0.35">
      <c r="A305" s="583"/>
      <c r="B305" s="594"/>
      <c r="C305" s="583"/>
      <c r="D305" s="583"/>
      <c r="E305" s="603"/>
      <c r="F305" s="603"/>
      <c r="G305" s="603"/>
    </row>
    <row r="306" spans="1:7" x14ac:dyDescent="0.35">
      <c r="A306" s="583"/>
      <c r="B306" s="594"/>
      <c r="C306" s="583"/>
      <c r="D306" s="583"/>
      <c r="E306" s="603"/>
      <c r="F306" s="603"/>
      <c r="G306" s="603"/>
    </row>
    <row r="307" spans="1:7" x14ac:dyDescent="0.35">
      <c r="A307" s="583"/>
      <c r="B307" s="594"/>
      <c r="C307" s="583"/>
      <c r="D307" s="583"/>
      <c r="E307" s="603"/>
      <c r="F307" s="603"/>
      <c r="G307" s="603"/>
    </row>
    <row r="308" spans="1:7" x14ac:dyDescent="0.35">
      <c r="A308" s="583"/>
      <c r="B308" s="594"/>
      <c r="C308" s="583"/>
      <c r="D308" s="583"/>
      <c r="E308" s="603"/>
      <c r="F308" s="603"/>
      <c r="G308" s="603"/>
    </row>
    <row r="309" spans="1:7" x14ac:dyDescent="0.35">
      <c r="A309" s="583"/>
      <c r="B309" s="594"/>
      <c r="C309" s="583"/>
      <c r="D309" s="583"/>
      <c r="E309" s="603"/>
      <c r="F309" s="603"/>
      <c r="G309" s="603"/>
    </row>
    <row r="310" spans="1:7" x14ac:dyDescent="0.35">
      <c r="A310" s="583"/>
      <c r="B310" s="594"/>
      <c r="C310" s="583"/>
      <c r="D310" s="583"/>
      <c r="E310" s="603"/>
      <c r="F310" s="603"/>
      <c r="G310" s="603"/>
    </row>
    <row r="311" spans="1:7" x14ac:dyDescent="0.35">
      <c r="A311" s="583"/>
      <c r="B311" s="594"/>
      <c r="C311" s="583"/>
      <c r="D311" s="583"/>
      <c r="E311" s="603"/>
      <c r="F311" s="603"/>
      <c r="G311" s="603"/>
    </row>
    <row r="312" spans="1:7" x14ac:dyDescent="0.35">
      <c r="A312" s="583"/>
      <c r="B312" s="594"/>
      <c r="C312" s="583"/>
      <c r="D312" s="583"/>
      <c r="E312" s="603"/>
      <c r="F312" s="603"/>
      <c r="G312" s="603"/>
    </row>
    <row r="313" spans="1:7" x14ac:dyDescent="0.35">
      <c r="A313" s="593"/>
      <c r="B313" s="593"/>
      <c r="C313" s="593"/>
      <c r="D313" s="593"/>
      <c r="E313" s="593"/>
      <c r="F313" s="593"/>
      <c r="G313" s="593"/>
    </row>
    <row r="314" spans="1:7" x14ac:dyDescent="0.35">
      <c r="A314" s="583"/>
      <c r="B314" s="594"/>
      <c r="C314" s="583"/>
      <c r="D314" s="583"/>
      <c r="E314" s="603"/>
      <c r="F314" s="603"/>
      <c r="G314" s="603"/>
    </row>
    <row r="315" spans="1:7" x14ac:dyDescent="0.35">
      <c r="A315" s="583"/>
      <c r="B315" s="622"/>
      <c r="C315" s="583"/>
      <c r="D315" s="583"/>
      <c r="E315" s="603"/>
      <c r="F315" s="603"/>
      <c r="G315" s="603"/>
    </row>
    <row r="316" spans="1:7" x14ac:dyDescent="0.35">
      <c r="A316" s="583"/>
      <c r="B316" s="594"/>
      <c r="C316" s="583"/>
      <c r="D316" s="583"/>
      <c r="E316" s="603"/>
      <c r="F316" s="603"/>
      <c r="G316" s="603"/>
    </row>
    <row r="317" spans="1:7" x14ac:dyDescent="0.35">
      <c r="A317" s="583"/>
      <c r="B317" s="594"/>
      <c r="C317" s="583"/>
      <c r="D317" s="583"/>
      <c r="E317" s="603"/>
      <c r="F317" s="603"/>
      <c r="G317" s="603"/>
    </row>
    <row r="318" spans="1:7" x14ac:dyDescent="0.35">
      <c r="A318" s="583"/>
      <c r="B318" s="594"/>
      <c r="C318" s="583"/>
      <c r="D318" s="583"/>
      <c r="E318" s="603"/>
      <c r="F318" s="603"/>
      <c r="G318" s="603"/>
    </row>
    <row r="319" spans="1:7" x14ac:dyDescent="0.35">
      <c r="A319" s="583"/>
      <c r="B319" s="594"/>
      <c r="C319" s="583"/>
      <c r="D319" s="583"/>
      <c r="E319" s="603"/>
      <c r="F319" s="603"/>
      <c r="G319" s="603"/>
    </row>
    <row r="320" spans="1:7" x14ac:dyDescent="0.35">
      <c r="A320" s="583"/>
      <c r="B320" s="594"/>
      <c r="C320" s="583"/>
      <c r="D320" s="583"/>
      <c r="E320" s="603"/>
      <c r="F320" s="603"/>
      <c r="G320" s="603"/>
    </row>
    <row r="321" spans="1:7" x14ac:dyDescent="0.35">
      <c r="A321" s="583"/>
      <c r="B321" s="594"/>
      <c r="C321" s="583"/>
      <c r="D321" s="583"/>
      <c r="E321" s="603"/>
      <c r="F321" s="603"/>
      <c r="G321" s="603"/>
    </row>
    <row r="322" spans="1:7" x14ac:dyDescent="0.35">
      <c r="A322" s="583"/>
      <c r="B322" s="594"/>
      <c r="C322" s="583"/>
      <c r="D322" s="583"/>
      <c r="E322" s="603"/>
      <c r="F322" s="603"/>
      <c r="G322" s="603"/>
    </row>
    <row r="323" spans="1:7" x14ac:dyDescent="0.35">
      <c r="A323" s="593"/>
      <c r="B323" s="593"/>
      <c r="C323" s="593"/>
      <c r="D323" s="593"/>
      <c r="E323" s="593"/>
      <c r="F323" s="593"/>
      <c r="G323" s="593"/>
    </row>
    <row r="324" spans="1:7" x14ac:dyDescent="0.35">
      <c r="A324" s="583"/>
      <c r="B324" s="594"/>
      <c r="C324" s="583"/>
      <c r="D324" s="583"/>
      <c r="E324" s="603"/>
      <c r="F324" s="603"/>
      <c r="G324" s="603"/>
    </row>
    <row r="325" spans="1:7" x14ac:dyDescent="0.35">
      <c r="A325" s="583"/>
      <c r="B325" s="622"/>
      <c r="C325" s="583"/>
      <c r="D325" s="583"/>
      <c r="E325" s="603"/>
      <c r="F325" s="603"/>
      <c r="G325" s="603"/>
    </row>
    <row r="326" spans="1:7" x14ac:dyDescent="0.35">
      <c r="A326" s="583"/>
      <c r="B326" s="594"/>
      <c r="C326" s="583"/>
      <c r="D326" s="583"/>
      <c r="E326" s="603"/>
      <c r="F326" s="603"/>
      <c r="G326" s="603"/>
    </row>
    <row r="327" spans="1:7" x14ac:dyDescent="0.35">
      <c r="A327" s="583"/>
      <c r="B327" s="583"/>
      <c r="C327" s="583"/>
      <c r="D327" s="583"/>
      <c r="E327" s="603"/>
      <c r="F327" s="603"/>
      <c r="G327" s="603"/>
    </row>
    <row r="328" spans="1:7" x14ac:dyDescent="0.35">
      <c r="A328" s="583"/>
      <c r="B328" s="594"/>
      <c r="C328" s="583"/>
      <c r="D328" s="583"/>
      <c r="E328" s="603"/>
      <c r="F328" s="603"/>
      <c r="G328" s="603"/>
    </row>
    <row r="329" spans="1:7" x14ac:dyDescent="0.35">
      <c r="A329" s="583"/>
      <c r="B329" s="583"/>
      <c r="C329" s="604"/>
      <c r="D329" s="583"/>
      <c r="E329" s="573"/>
      <c r="F329" s="573"/>
      <c r="G329" s="573"/>
    </row>
    <row r="330" spans="1:7" x14ac:dyDescent="0.35">
      <c r="A330" s="583"/>
      <c r="B330" s="583"/>
      <c r="C330" s="604"/>
      <c r="D330" s="583"/>
      <c r="E330" s="573"/>
      <c r="F330" s="573"/>
      <c r="G330" s="573"/>
    </row>
    <row r="331" spans="1:7" x14ac:dyDescent="0.35">
      <c r="A331" s="583"/>
      <c r="B331" s="583"/>
      <c r="C331" s="604"/>
      <c r="D331" s="583"/>
      <c r="E331" s="573"/>
      <c r="F331" s="573"/>
      <c r="G331" s="573"/>
    </row>
    <row r="332" spans="1:7" x14ac:dyDescent="0.35">
      <c r="A332" s="583"/>
      <c r="B332" s="583"/>
      <c r="C332" s="604"/>
      <c r="D332" s="583"/>
      <c r="E332" s="573"/>
      <c r="F332" s="573"/>
      <c r="G332" s="573"/>
    </row>
    <row r="333" spans="1:7" x14ac:dyDescent="0.35">
      <c r="A333" s="583"/>
      <c r="B333" s="583"/>
      <c r="C333" s="604"/>
      <c r="D333" s="583"/>
      <c r="E333" s="573"/>
      <c r="F333" s="573"/>
      <c r="G333" s="573"/>
    </row>
    <row r="334" spans="1:7" x14ac:dyDescent="0.35">
      <c r="A334" s="583"/>
      <c r="B334" s="583"/>
      <c r="C334" s="604"/>
      <c r="D334" s="583"/>
      <c r="E334" s="573"/>
      <c r="F334" s="573"/>
      <c r="G334" s="573"/>
    </row>
    <row r="335" spans="1:7" x14ac:dyDescent="0.35">
      <c r="A335" s="583"/>
      <c r="B335" s="583"/>
      <c r="C335" s="604"/>
      <c r="D335" s="583"/>
      <c r="E335" s="573"/>
      <c r="F335" s="573"/>
      <c r="G335" s="573"/>
    </row>
    <row r="336" spans="1:7" x14ac:dyDescent="0.35">
      <c r="A336" s="583"/>
      <c r="B336" s="583"/>
      <c r="C336" s="604"/>
      <c r="D336" s="583"/>
      <c r="E336" s="573"/>
      <c r="F336" s="573"/>
      <c r="G336" s="573"/>
    </row>
    <row r="337" spans="1:7" x14ac:dyDescent="0.35">
      <c r="A337" s="583"/>
      <c r="B337" s="583"/>
      <c r="C337" s="604"/>
      <c r="D337" s="583"/>
      <c r="E337" s="573"/>
      <c r="F337" s="573"/>
      <c r="G337" s="573"/>
    </row>
    <row r="338" spans="1:7" x14ac:dyDescent="0.35">
      <c r="A338" s="583"/>
      <c r="B338" s="583"/>
      <c r="C338" s="604"/>
      <c r="D338" s="583"/>
      <c r="E338" s="573"/>
      <c r="F338" s="573"/>
      <c r="G338" s="573"/>
    </row>
    <row r="339" spans="1:7" x14ac:dyDescent="0.35">
      <c r="A339" s="583"/>
      <c r="B339" s="583"/>
      <c r="C339" s="604"/>
      <c r="D339" s="583"/>
      <c r="E339" s="573"/>
      <c r="F339" s="573"/>
      <c r="G339" s="573"/>
    </row>
    <row r="340" spans="1:7" x14ac:dyDescent="0.35">
      <c r="A340" s="583"/>
      <c r="B340" s="583"/>
      <c r="C340" s="604"/>
      <c r="D340" s="583"/>
      <c r="E340" s="573"/>
      <c r="F340" s="573"/>
      <c r="G340" s="573"/>
    </row>
    <row r="341" spans="1:7" x14ac:dyDescent="0.35">
      <c r="A341" s="583"/>
      <c r="B341" s="583"/>
      <c r="C341" s="604"/>
      <c r="D341" s="583"/>
      <c r="E341" s="573"/>
      <c r="F341" s="573"/>
      <c r="G341" s="573"/>
    </row>
    <row r="342" spans="1:7" x14ac:dyDescent="0.35">
      <c r="A342" s="583"/>
      <c r="B342" s="583"/>
      <c r="C342" s="604"/>
      <c r="D342" s="583"/>
      <c r="E342" s="573"/>
      <c r="F342" s="573"/>
      <c r="G342" s="573"/>
    </row>
    <row r="343" spans="1:7" x14ac:dyDescent="0.35">
      <c r="A343" s="583"/>
      <c r="B343" s="583"/>
      <c r="C343" s="604"/>
      <c r="D343" s="583"/>
      <c r="E343" s="573"/>
      <c r="F343" s="573"/>
      <c r="G343" s="573"/>
    </row>
    <row r="344" spans="1:7" x14ac:dyDescent="0.35">
      <c r="A344" s="583"/>
      <c r="B344" s="583"/>
      <c r="C344" s="604"/>
      <c r="D344" s="583"/>
      <c r="E344" s="573"/>
      <c r="F344" s="573"/>
      <c r="G344" s="573"/>
    </row>
    <row r="345" spans="1:7" x14ac:dyDescent="0.35">
      <c r="A345" s="583"/>
      <c r="B345" s="583"/>
      <c r="C345" s="604"/>
      <c r="D345" s="583"/>
      <c r="E345" s="573"/>
      <c r="F345" s="573"/>
      <c r="G345" s="573"/>
    </row>
    <row r="346" spans="1:7" x14ac:dyDescent="0.35">
      <c r="A346" s="583"/>
      <c r="B346" s="583"/>
      <c r="C346" s="604"/>
      <c r="D346" s="583"/>
      <c r="E346" s="573"/>
      <c r="F346" s="573"/>
      <c r="G346" s="573"/>
    </row>
    <row r="347" spans="1:7" x14ac:dyDescent="0.35">
      <c r="A347" s="583"/>
      <c r="B347" s="583"/>
      <c r="C347" s="604"/>
      <c r="D347" s="583"/>
      <c r="E347" s="573"/>
      <c r="F347" s="573"/>
      <c r="G347" s="573"/>
    </row>
    <row r="348" spans="1:7" x14ac:dyDescent="0.35">
      <c r="A348" s="583"/>
      <c r="B348" s="583"/>
      <c r="C348" s="604"/>
      <c r="D348" s="583"/>
      <c r="E348" s="573"/>
      <c r="F348" s="573"/>
      <c r="G348" s="573"/>
    </row>
    <row r="349" spans="1:7" x14ac:dyDescent="0.35">
      <c r="A349" s="583"/>
      <c r="B349" s="583"/>
      <c r="C349" s="604"/>
      <c r="D349" s="583"/>
      <c r="E349" s="573"/>
      <c r="F349" s="573"/>
      <c r="G349" s="573"/>
    </row>
    <row r="350" spans="1:7" x14ac:dyDescent="0.35">
      <c r="A350" s="583"/>
      <c r="B350" s="583"/>
      <c r="C350" s="604"/>
      <c r="D350" s="583"/>
      <c r="E350" s="573"/>
      <c r="F350" s="573"/>
      <c r="G350" s="573"/>
    </row>
    <row r="351" spans="1:7" x14ac:dyDescent="0.35">
      <c r="A351" s="583"/>
      <c r="B351" s="583"/>
      <c r="C351" s="604"/>
      <c r="D351" s="583"/>
      <c r="E351" s="573"/>
      <c r="F351" s="573"/>
      <c r="G351" s="573"/>
    </row>
    <row r="352" spans="1:7" x14ac:dyDescent="0.35">
      <c r="A352" s="583"/>
      <c r="B352" s="583"/>
      <c r="C352" s="604"/>
      <c r="D352" s="583"/>
      <c r="E352" s="573"/>
      <c r="F352" s="573"/>
      <c r="G352" s="573"/>
    </row>
    <row r="353" spans="1:7" x14ac:dyDescent="0.35">
      <c r="A353" s="583"/>
      <c r="B353" s="583"/>
      <c r="C353" s="604"/>
      <c r="D353" s="583"/>
      <c r="E353" s="573"/>
      <c r="F353" s="573"/>
      <c r="G353" s="573"/>
    </row>
    <row r="354" spans="1:7" x14ac:dyDescent="0.35">
      <c r="A354" s="583"/>
      <c r="B354" s="583"/>
      <c r="C354" s="604"/>
      <c r="D354" s="583"/>
      <c r="E354" s="573"/>
      <c r="F354" s="573"/>
      <c r="G354" s="573"/>
    </row>
    <row r="355" spans="1:7" x14ac:dyDescent="0.35">
      <c r="A355" s="583"/>
      <c r="B355" s="583"/>
      <c r="C355" s="604"/>
      <c r="D355" s="583"/>
      <c r="E355" s="573"/>
      <c r="F355" s="573"/>
      <c r="G355" s="573"/>
    </row>
    <row r="356" spans="1:7" x14ac:dyDescent="0.35">
      <c r="A356" s="583"/>
      <c r="B356" s="583"/>
      <c r="C356" s="604"/>
      <c r="D356" s="583"/>
      <c r="E356" s="573"/>
      <c r="F356" s="573"/>
      <c r="G356" s="573"/>
    </row>
    <row r="357" spans="1:7" x14ac:dyDescent="0.35">
      <c r="A357" s="583"/>
      <c r="B357" s="583"/>
      <c r="C357" s="604"/>
      <c r="D357" s="583"/>
      <c r="E357" s="573"/>
      <c r="F357" s="573"/>
      <c r="G357" s="573"/>
    </row>
    <row r="358" spans="1:7" x14ac:dyDescent="0.35">
      <c r="A358" s="583"/>
      <c r="B358" s="583"/>
      <c r="C358" s="604"/>
      <c r="D358" s="583"/>
      <c r="E358" s="573"/>
      <c r="F358" s="573"/>
      <c r="G358" s="573"/>
    </row>
    <row r="359" spans="1:7" x14ac:dyDescent="0.35">
      <c r="A359" s="583"/>
      <c r="B359" s="583"/>
      <c r="C359" s="604"/>
      <c r="D359" s="583"/>
      <c r="E359" s="573"/>
      <c r="F359" s="573"/>
      <c r="G359" s="573"/>
    </row>
    <row r="360" spans="1:7" x14ac:dyDescent="0.35">
      <c r="A360" s="583"/>
      <c r="B360" s="583"/>
      <c r="C360" s="604"/>
      <c r="D360" s="583"/>
      <c r="E360" s="573"/>
      <c r="F360" s="573"/>
      <c r="G360" s="573"/>
    </row>
    <row r="361" spans="1:7" x14ac:dyDescent="0.35">
      <c r="A361" s="583"/>
      <c r="B361" s="583"/>
      <c r="C361" s="604"/>
      <c r="D361" s="583"/>
      <c r="E361" s="573"/>
      <c r="F361" s="573"/>
      <c r="G361" s="573"/>
    </row>
    <row r="362" spans="1:7" x14ac:dyDescent="0.35">
      <c r="A362" s="583"/>
      <c r="B362" s="583"/>
      <c r="C362" s="604"/>
      <c r="D362" s="583"/>
      <c r="E362" s="573"/>
      <c r="F362" s="573"/>
      <c r="G362" s="573"/>
    </row>
    <row r="363" spans="1:7" x14ac:dyDescent="0.35">
      <c r="A363" s="583"/>
      <c r="B363" s="583"/>
      <c r="C363" s="604"/>
      <c r="D363" s="583"/>
      <c r="E363" s="573"/>
      <c r="F363" s="573"/>
      <c r="G363" s="573"/>
    </row>
    <row r="364" spans="1:7" x14ac:dyDescent="0.35">
      <c r="A364" s="583"/>
      <c r="B364" s="583"/>
      <c r="C364" s="604"/>
      <c r="D364" s="583"/>
      <c r="E364" s="573"/>
      <c r="F364" s="573"/>
      <c r="G364" s="573"/>
    </row>
    <row r="365" spans="1:7" x14ac:dyDescent="0.35">
      <c r="A365" s="583"/>
      <c r="B365" s="583"/>
      <c r="C365" s="604"/>
      <c r="D365" s="583"/>
      <c r="E365" s="573"/>
      <c r="F365" s="573"/>
      <c r="G365" s="573"/>
    </row>
    <row r="366" spans="1:7" x14ac:dyDescent="0.35">
      <c r="A366" s="583"/>
      <c r="B366" s="583"/>
      <c r="C366" s="604"/>
      <c r="D366" s="583"/>
      <c r="E366" s="573"/>
      <c r="F366" s="573"/>
      <c r="G366" s="573"/>
    </row>
    <row r="367" spans="1:7" x14ac:dyDescent="0.35">
      <c r="A367" s="583"/>
      <c r="B367" s="583"/>
      <c r="C367" s="604"/>
      <c r="D367" s="583"/>
      <c r="E367" s="573"/>
      <c r="F367" s="573"/>
      <c r="G367" s="573"/>
    </row>
    <row r="368" spans="1:7" x14ac:dyDescent="0.35">
      <c r="A368" s="583"/>
      <c r="B368" s="583"/>
      <c r="C368" s="604"/>
      <c r="D368" s="583"/>
      <c r="E368" s="573"/>
      <c r="F368" s="573"/>
      <c r="G368" s="573"/>
    </row>
    <row r="369" spans="1:7" x14ac:dyDescent="0.35">
      <c r="A369" s="583"/>
      <c r="B369" s="583"/>
      <c r="C369" s="604"/>
      <c r="D369" s="583"/>
      <c r="E369" s="573"/>
      <c r="F369" s="573"/>
      <c r="G369" s="573"/>
    </row>
    <row r="370" spans="1:7" x14ac:dyDescent="0.35">
      <c r="A370" s="583"/>
      <c r="B370" s="583"/>
      <c r="C370" s="604"/>
      <c r="D370" s="583"/>
      <c r="E370" s="573"/>
      <c r="F370" s="573"/>
      <c r="G370" s="573"/>
    </row>
    <row r="371" spans="1:7" x14ac:dyDescent="0.35">
      <c r="A371" s="583"/>
      <c r="B371" s="583"/>
      <c r="C371" s="604"/>
      <c r="D371" s="583"/>
      <c r="E371" s="573"/>
      <c r="F371" s="573"/>
      <c r="G371" s="573"/>
    </row>
    <row r="372" spans="1:7" x14ac:dyDescent="0.35">
      <c r="A372" s="583"/>
      <c r="B372" s="583"/>
      <c r="C372" s="604"/>
      <c r="D372" s="583"/>
      <c r="E372" s="573"/>
      <c r="F372" s="573"/>
      <c r="G372" s="573"/>
    </row>
    <row r="373" spans="1:7" x14ac:dyDescent="0.35">
      <c r="A373" s="583"/>
      <c r="B373" s="583"/>
      <c r="C373" s="604"/>
      <c r="D373" s="583"/>
      <c r="E373" s="573"/>
      <c r="F373" s="573"/>
      <c r="G373" s="573"/>
    </row>
    <row r="374" spans="1:7" x14ac:dyDescent="0.35">
      <c r="A374" s="583"/>
      <c r="B374" s="583"/>
      <c r="C374" s="604"/>
      <c r="D374" s="583"/>
      <c r="E374" s="573"/>
      <c r="F374" s="573"/>
      <c r="G374" s="573"/>
    </row>
    <row r="375" spans="1:7" x14ac:dyDescent="0.35">
      <c r="A375" s="583"/>
      <c r="B375" s="583"/>
      <c r="C375" s="604"/>
      <c r="D375" s="583"/>
      <c r="E375" s="573"/>
      <c r="F375" s="573"/>
      <c r="G375" s="573"/>
    </row>
    <row r="376" spans="1:7" x14ac:dyDescent="0.35">
      <c r="A376" s="583"/>
      <c r="B376" s="583"/>
      <c r="C376" s="604"/>
      <c r="D376" s="583"/>
      <c r="E376" s="573"/>
      <c r="F376" s="573"/>
      <c r="G376" s="573"/>
    </row>
    <row r="377" spans="1:7" x14ac:dyDescent="0.35">
      <c r="A377" s="583"/>
      <c r="B377" s="583"/>
      <c r="C377" s="604"/>
      <c r="D377" s="583"/>
      <c r="E377" s="573"/>
      <c r="F377" s="573"/>
      <c r="G377" s="573"/>
    </row>
    <row r="378" spans="1:7" x14ac:dyDescent="0.35">
      <c r="A378" s="583"/>
      <c r="B378" s="583"/>
      <c r="C378" s="604"/>
      <c r="D378" s="583"/>
      <c r="E378" s="573"/>
      <c r="F378" s="573"/>
      <c r="G378" s="573"/>
    </row>
    <row r="379" spans="1:7" ht="18.5" x14ac:dyDescent="0.35">
      <c r="A379" s="610"/>
      <c r="B379" s="611"/>
      <c r="C379" s="610"/>
      <c r="D379" s="610"/>
      <c r="E379" s="610"/>
      <c r="F379" s="610"/>
      <c r="G379" s="610"/>
    </row>
    <row r="380" spans="1:7" x14ac:dyDescent="0.35">
      <c r="A380" s="593"/>
      <c r="B380" s="593"/>
      <c r="C380" s="593"/>
      <c r="D380" s="593"/>
      <c r="E380" s="593"/>
      <c r="F380" s="593"/>
      <c r="G380" s="593"/>
    </row>
    <row r="381" spans="1:7" x14ac:dyDescent="0.35">
      <c r="A381" s="583"/>
      <c r="B381" s="583"/>
      <c r="C381" s="602"/>
      <c r="D381" s="597"/>
      <c r="E381" s="597"/>
      <c r="F381" s="575"/>
      <c r="G381" s="575"/>
    </row>
    <row r="382" spans="1:7" x14ac:dyDescent="0.35">
      <c r="A382" s="597"/>
      <c r="B382" s="583"/>
      <c r="C382" s="583"/>
      <c r="D382" s="597"/>
      <c r="E382" s="597"/>
      <c r="F382" s="575"/>
      <c r="G382" s="575"/>
    </row>
    <row r="383" spans="1:7" x14ac:dyDescent="0.35">
      <c r="A383" s="583"/>
      <c r="B383" s="583"/>
      <c r="C383" s="583"/>
      <c r="D383" s="597"/>
      <c r="E383" s="597"/>
      <c r="F383" s="575"/>
      <c r="G383" s="575"/>
    </row>
    <row r="384" spans="1:7" x14ac:dyDescent="0.35">
      <c r="A384" s="583"/>
      <c r="B384" s="594"/>
      <c r="C384" s="602"/>
      <c r="D384" s="602"/>
      <c r="E384" s="597"/>
      <c r="F384" s="595"/>
      <c r="G384" s="595"/>
    </row>
    <row r="385" spans="1:7" x14ac:dyDescent="0.35">
      <c r="A385" s="583"/>
      <c r="B385" s="594"/>
      <c r="C385" s="602"/>
      <c r="D385" s="602"/>
      <c r="E385" s="597"/>
      <c r="F385" s="595"/>
      <c r="G385" s="595"/>
    </row>
    <row r="386" spans="1:7" x14ac:dyDescent="0.35">
      <c r="A386" s="583"/>
      <c r="B386" s="594"/>
      <c r="C386" s="602"/>
      <c r="D386" s="602"/>
      <c r="E386" s="597"/>
      <c r="F386" s="595"/>
      <c r="G386" s="595"/>
    </row>
    <row r="387" spans="1:7" x14ac:dyDescent="0.35">
      <c r="A387" s="583"/>
      <c r="B387" s="594"/>
      <c r="C387" s="602"/>
      <c r="D387" s="602"/>
      <c r="E387" s="597"/>
      <c r="F387" s="595"/>
      <c r="G387" s="595"/>
    </row>
    <row r="388" spans="1:7" x14ac:dyDescent="0.35">
      <c r="A388" s="583"/>
      <c r="B388" s="594"/>
      <c r="C388" s="602"/>
      <c r="D388" s="602"/>
      <c r="E388" s="597"/>
      <c r="F388" s="595"/>
      <c r="G388" s="595"/>
    </row>
    <row r="389" spans="1:7" x14ac:dyDescent="0.35">
      <c r="A389" s="583"/>
      <c r="B389" s="594"/>
      <c r="C389" s="602"/>
      <c r="D389" s="602"/>
      <c r="E389" s="597"/>
      <c r="F389" s="595"/>
      <c r="G389" s="595"/>
    </row>
    <row r="390" spans="1:7" x14ac:dyDescent="0.35">
      <c r="A390" s="583"/>
      <c r="B390" s="594"/>
      <c r="C390" s="602"/>
      <c r="D390" s="602"/>
      <c r="E390" s="597"/>
      <c r="F390" s="595"/>
      <c r="G390" s="595"/>
    </row>
    <row r="391" spans="1:7" x14ac:dyDescent="0.35">
      <c r="A391" s="583"/>
      <c r="B391" s="594"/>
      <c r="C391" s="602"/>
      <c r="D391" s="614"/>
      <c r="E391" s="597"/>
      <c r="F391" s="595"/>
      <c r="G391" s="595"/>
    </row>
    <row r="392" spans="1:7" x14ac:dyDescent="0.35">
      <c r="A392" s="583"/>
      <c r="B392" s="594"/>
      <c r="C392" s="602"/>
      <c r="D392" s="614"/>
      <c r="E392" s="597"/>
      <c r="F392" s="595"/>
      <c r="G392" s="595"/>
    </row>
    <row r="393" spans="1:7" x14ac:dyDescent="0.35">
      <c r="A393" s="583"/>
      <c r="B393" s="594"/>
      <c r="C393" s="602"/>
      <c r="D393" s="614"/>
      <c r="E393" s="594"/>
      <c r="F393" s="595"/>
      <c r="G393" s="595"/>
    </row>
    <row r="394" spans="1:7" x14ac:dyDescent="0.35">
      <c r="A394" s="583"/>
      <c r="B394" s="594"/>
      <c r="C394" s="602"/>
      <c r="D394" s="614"/>
      <c r="E394" s="594"/>
      <c r="F394" s="595"/>
      <c r="G394" s="595"/>
    </row>
    <row r="395" spans="1:7" x14ac:dyDescent="0.35">
      <c r="A395" s="583"/>
      <c r="B395" s="594"/>
      <c r="C395" s="602"/>
      <c r="D395" s="614"/>
      <c r="E395" s="594"/>
      <c r="F395" s="595"/>
      <c r="G395" s="595"/>
    </row>
    <row r="396" spans="1:7" x14ac:dyDescent="0.35">
      <c r="A396" s="583"/>
      <c r="B396" s="594"/>
      <c r="C396" s="602"/>
      <c r="D396" s="614"/>
      <c r="E396" s="594"/>
      <c r="F396" s="595"/>
      <c r="G396" s="595"/>
    </row>
    <row r="397" spans="1:7" x14ac:dyDescent="0.35">
      <c r="A397" s="583"/>
      <c r="B397" s="594"/>
      <c r="C397" s="602"/>
      <c r="D397" s="614"/>
      <c r="E397" s="594"/>
      <c r="F397" s="595"/>
      <c r="G397" s="595"/>
    </row>
    <row r="398" spans="1:7" x14ac:dyDescent="0.35">
      <c r="A398" s="583"/>
      <c r="B398" s="594"/>
      <c r="C398" s="602"/>
      <c r="D398" s="614"/>
      <c r="E398" s="594"/>
      <c r="F398" s="595"/>
      <c r="G398" s="595"/>
    </row>
    <row r="399" spans="1:7" x14ac:dyDescent="0.35">
      <c r="A399" s="583"/>
      <c r="B399" s="594"/>
      <c r="C399" s="602"/>
      <c r="D399" s="614"/>
      <c r="E399" s="583"/>
      <c r="F399" s="595"/>
      <c r="G399" s="595"/>
    </row>
    <row r="400" spans="1:7" x14ac:dyDescent="0.35">
      <c r="A400" s="583"/>
      <c r="B400" s="594"/>
      <c r="C400" s="602"/>
      <c r="D400" s="614"/>
      <c r="E400" s="615"/>
      <c r="F400" s="595"/>
      <c r="G400" s="595"/>
    </row>
    <row r="401" spans="1:7" x14ac:dyDescent="0.35">
      <c r="A401" s="583"/>
      <c r="B401" s="594"/>
      <c r="C401" s="602"/>
      <c r="D401" s="614"/>
      <c r="E401" s="615"/>
      <c r="F401" s="595"/>
      <c r="G401" s="595"/>
    </row>
    <row r="402" spans="1:7" x14ac:dyDescent="0.35">
      <c r="A402" s="583"/>
      <c r="B402" s="594"/>
      <c r="C402" s="602"/>
      <c r="D402" s="614"/>
      <c r="E402" s="615"/>
      <c r="F402" s="595"/>
      <c r="G402" s="595"/>
    </row>
    <row r="403" spans="1:7" x14ac:dyDescent="0.35">
      <c r="A403" s="583"/>
      <c r="B403" s="594"/>
      <c r="C403" s="602"/>
      <c r="D403" s="614"/>
      <c r="E403" s="615"/>
      <c r="F403" s="595"/>
      <c r="G403" s="595"/>
    </row>
    <row r="404" spans="1:7" x14ac:dyDescent="0.35">
      <c r="A404" s="583"/>
      <c r="B404" s="594"/>
      <c r="C404" s="602"/>
      <c r="D404" s="614"/>
      <c r="E404" s="615"/>
      <c r="F404" s="595"/>
      <c r="G404" s="595"/>
    </row>
    <row r="405" spans="1:7" x14ac:dyDescent="0.35">
      <c r="A405" s="583"/>
      <c r="B405" s="594"/>
      <c r="C405" s="602"/>
      <c r="D405" s="614"/>
      <c r="E405" s="615"/>
      <c r="F405" s="595"/>
      <c r="G405" s="595"/>
    </row>
    <row r="406" spans="1:7" x14ac:dyDescent="0.35">
      <c r="A406" s="583"/>
      <c r="B406" s="594"/>
      <c r="C406" s="602"/>
      <c r="D406" s="614"/>
      <c r="E406" s="615"/>
      <c r="F406" s="595"/>
      <c r="G406" s="595"/>
    </row>
    <row r="407" spans="1:7" x14ac:dyDescent="0.35">
      <c r="A407" s="583"/>
      <c r="B407" s="594"/>
      <c r="C407" s="602"/>
      <c r="D407" s="614"/>
      <c r="E407" s="615"/>
      <c r="F407" s="595"/>
      <c r="G407" s="595"/>
    </row>
    <row r="408" spans="1:7" x14ac:dyDescent="0.35">
      <c r="A408" s="583"/>
      <c r="B408" s="616"/>
      <c r="C408" s="617"/>
      <c r="D408" s="618"/>
      <c r="E408" s="615"/>
      <c r="F408" s="619"/>
      <c r="G408" s="619"/>
    </row>
    <row r="409" spans="1:7" x14ac:dyDescent="0.35">
      <c r="A409" s="593"/>
      <c r="B409" s="593"/>
      <c r="C409" s="593"/>
      <c r="D409" s="593"/>
      <c r="E409" s="593"/>
      <c r="F409" s="593"/>
      <c r="G409" s="593"/>
    </row>
    <row r="410" spans="1:7" x14ac:dyDescent="0.35">
      <c r="A410" s="583"/>
      <c r="B410" s="583"/>
      <c r="C410" s="604"/>
      <c r="D410" s="583"/>
      <c r="E410" s="583"/>
      <c r="F410" s="583"/>
      <c r="G410" s="583"/>
    </row>
    <row r="411" spans="1:7" x14ac:dyDescent="0.35">
      <c r="A411" s="583"/>
      <c r="B411" s="583"/>
      <c r="C411" s="583"/>
      <c r="D411" s="583"/>
      <c r="E411" s="583"/>
      <c r="F411" s="583"/>
      <c r="G411" s="583"/>
    </row>
    <row r="412" spans="1:7" x14ac:dyDescent="0.35">
      <c r="A412" s="583"/>
      <c r="B412" s="594"/>
      <c r="C412" s="583"/>
      <c r="D412" s="583"/>
      <c r="E412" s="583"/>
      <c r="F412" s="583"/>
      <c r="G412" s="583"/>
    </row>
    <row r="413" spans="1:7" x14ac:dyDescent="0.35">
      <c r="A413" s="583"/>
      <c r="B413" s="583"/>
      <c r="C413" s="602"/>
      <c r="D413" s="614"/>
      <c r="E413" s="583"/>
      <c r="F413" s="595"/>
      <c r="G413" s="595"/>
    </row>
    <row r="414" spans="1:7" x14ac:dyDescent="0.35">
      <c r="A414" s="583"/>
      <c r="B414" s="583"/>
      <c r="C414" s="602"/>
      <c r="D414" s="614"/>
      <c r="E414" s="583"/>
      <c r="F414" s="595"/>
      <c r="G414" s="595"/>
    </row>
    <row r="415" spans="1:7" x14ac:dyDescent="0.35">
      <c r="A415" s="583"/>
      <c r="B415" s="583"/>
      <c r="C415" s="602"/>
      <c r="D415" s="614"/>
      <c r="E415" s="583"/>
      <c r="F415" s="595"/>
      <c r="G415" s="595"/>
    </row>
    <row r="416" spans="1:7" x14ac:dyDescent="0.35">
      <c r="A416" s="583"/>
      <c r="B416" s="583"/>
      <c r="C416" s="602"/>
      <c r="D416" s="614"/>
      <c r="E416" s="583"/>
      <c r="F416" s="595"/>
      <c r="G416" s="595"/>
    </row>
    <row r="417" spans="1:7" x14ac:dyDescent="0.35">
      <c r="A417" s="583"/>
      <c r="B417" s="583"/>
      <c r="C417" s="602"/>
      <c r="D417" s="614"/>
      <c r="E417" s="583"/>
      <c r="F417" s="595"/>
      <c r="G417" s="595"/>
    </row>
    <row r="418" spans="1:7" x14ac:dyDescent="0.35">
      <c r="A418" s="583"/>
      <c r="B418" s="583"/>
      <c r="C418" s="602"/>
      <c r="D418" s="614"/>
      <c r="E418" s="583"/>
      <c r="F418" s="595"/>
      <c r="G418" s="595"/>
    </row>
    <row r="419" spans="1:7" x14ac:dyDescent="0.35">
      <c r="A419" s="583"/>
      <c r="B419" s="583"/>
      <c r="C419" s="602"/>
      <c r="D419" s="614"/>
      <c r="E419" s="583"/>
      <c r="F419" s="595"/>
      <c r="G419" s="595"/>
    </row>
    <row r="420" spans="1:7" x14ac:dyDescent="0.35">
      <c r="A420" s="583"/>
      <c r="B420" s="583"/>
      <c r="C420" s="602"/>
      <c r="D420" s="614"/>
      <c r="E420" s="583"/>
      <c r="F420" s="595"/>
      <c r="G420" s="595"/>
    </row>
    <row r="421" spans="1:7" x14ac:dyDescent="0.35">
      <c r="A421" s="583"/>
      <c r="B421" s="616"/>
      <c r="C421" s="602"/>
      <c r="D421" s="614"/>
      <c r="E421" s="583"/>
      <c r="F421" s="604"/>
      <c r="G421" s="604"/>
    </row>
    <row r="422" spans="1:7" x14ac:dyDescent="0.35">
      <c r="A422" s="583"/>
      <c r="B422" s="601"/>
      <c r="C422" s="602"/>
      <c r="D422" s="614"/>
      <c r="E422" s="583"/>
      <c r="F422" s="595"/>
      <c r="G422" s="595"/>
    </row>
    <row r="423" spans="1:7" x14ac:dyDescent="0.35">
      <c r="A423" s="583"/>
      <c r="B423" s="601"/>
      <c r="C423" s="602"/>
      <c r="D423" s="614"/>
      <c r="E423" s="583"/>
      <c r="F423" s="595"/>
      <c r="G423" s="595"/>
    </row>
    <row r="424" spans="1:7" x14ac:dyDescent="0.35">
      <c r="A424" s="583"/>
      <c r="B424" s="601"/>
      <c r="C424" s="602"/>
      <c r="D424" s="614"/>
      <c r="E424" s="583"/>
      <c r="F424" s="595"/>
      <c r="G424" s="595"/>
    </row>
    <row r="425" spans="1:7" x14ac:dyDescent="0.35">
      <c r="A425" s="583"/>
      <c r="B425" s="601"/>
      <c r="C425" s="602"/>
      <c r="D425" s="614"/>
      <c r="E425" s="583"/>
      <c r="F425" s="595"/>
      <c r="G425" s="595"/>
    </row>
    <row r="426" spans="1:7" x14ac:dyDescent="0.35">
      <c r="A426" s="583"/>
      <c r="B426" s="601"/>
      <c r="C426" s="602"/>
      <c r="D426" s="614"/>
      <c r="E426" s="583"/>
      <c r="F426" s="595"/>
      <c r="G426" s="595"/>
    </row>
    <row r="427" spans="1:7" x14ac:dyDescent="0.35">
      <c r="A427" s="583"/>
      <c r="B427" s="601"/>
      <c r="C427" s="602"/>
      <c r="D427" s="614"/>
      <c r="E427" s="583"/>
      <c r="F427" s="595"/>
      <c r="G427" s="595"/>
    </row>
    <row r="428" spans="1:7" x14ac:dyDescent="0.35">
      <c r="A428" s="583"/>
      <c r="B428" s="601"/>
      <c r="C428" s="583"/>
      <c r="D428" s="583"/>
      <c r="E428" s="583"/>
      <c r="F428" s="620"/>
      <c r="G428" s="620"/>
    </row>
    <row r="429" spans="1:7" x14ac:dyDescent="0.35">
      <c r="A429" s="583"/>
      <c r="B429" s="601"/>
      <c r="C429" s="583"/>
      <c r="D429" s="583"/>
      <c r="E429" s="583"/>
      <c r="F429" s="620"/>
      <c r="G429" s="620"/>
    </row>
    <row r="430" spans="1:7" x14ac:dyDescent="0.35">
      <c r="A430" s="583"/>
      <c r="B430" s="601"/>
      <c r="C430" s="583"/>
      <c r="D430" s="583"/>
      <c r="E430" s="583"/>
      <c r="F430" s="615"/>
      <c r="G430" s="615"/>
    </row>
    <row r="431" spans="1:7" x14ac:dyDescent="0.35">
      <c r="A431" s="593"/>
      <c r="B431" s="593"/>
      <c r="C431" s="593"/>
      <c r="D431" s="593"/>
      <c r="E431" s="593"/>
      <c r="F431" s="593"/>
      <c r="G431" s="593"/>
    </row>
    <row r="432" spans="1:7" x14ac:dyDescent="0.35">
      <c r="A432" s="583"/>
      <c r="B432" s="583"/>
      <c r="C432" s="604"/>
      <c r="D432" s="583"/>
      <c r="E432" s="583"/>
      <c r="F432" s="583"/>
      <c r="G432" s="583"/>
    </row>
    <row r="433" spans="1:7" x14ac:dyDescent="0.35">
      <c r="A433" s="583"/>
      <c r="B433" s="583"/>
      <c r="C433" s="583"/>
      <c r="D433" s="583"/>
      <c r="E433" s="583"/>
      <c r="F433" s="583"/>
      <c r="G433" s="583"/>
    </row>
    <row r="434" spans="1:7" x14ac:dyDescent="0.35">
      <c r="A434" s="583"/>
      <c r="B434" s="594"/>
      <c r="C434" s="583"/>
      <c r="D434" s="583"/>
      <c r="E434" s="583"/>
      <c r="F434" s="583"/>
      <c r="G434" s="583"/>
    </row>
    <row r="435" spans="1:7" x14ac:dyDescent="0.35">
      <c r="A435" s="583"/>
      <c r="B435" s="583"/>
      <c r="C435" s="602"/>
      <c r="D435" s="614"/>
      <c r="E435" s="583"/>
      <c r="F435" s="595"/>
      <c r="G435" s="595"/>
    </row>
    <row r="436" spans="1:7" x14ac:dyDescent="0.35">
      <c r="A436" s="583"/>
      <c r="B436" s="583"/>
      <c r="C436" s="602"/>
      <c r="D436" s="614"/>
      <c r="E436" s="583"/>
      <c r="F436" s="595"/>
      <c r="G436" s="595"/>
    </row>
    <row r="437" spans="1:7" x14ac:dyDescent="0.35">
      <c r="A437" s="583"/>
      <c r="B437" s="583"/>
      <c r="C437" s="602"/>
      <c r="D437" s="614"/>
      <c r="E437" s="583"/>
      <c r="F437" s="595"/>
      <c r="G437" s="595"/>
    </row>
    <row r="438" spans="1:7" x14ac:dyDescent="0.35">
      <c r="A438" s="583"/>
      <c r="B438" s="583"/>
      <c r="C438" s="602"/>
      <c r="D438" s="614"/>
      <c r="E438" s="583"/>
      <c r="F438" s="595"/>
      <c r="G438" s="595"/>
    </row>
    <row r="439" spans="1:7" x14ac:dyDescent="0.35">
      <c r="A439" s="583"/>
      <c r="B439" s="583"/>
      <c r="C439" s="602"/>
      <c r="D439" s="614"/>
      <c r="E439" s="583"/>
      <c r="F439" s="595"/>
      <c r="G439" s="595"/>
    </row>
    <row r="440" spans="1:7" x14ac:dyDescent="0.35">
      <c r="A440" s="583"/>
      <c r="B440" s="583"/>
      <c r="C440" s="602"/>
      <c r="D440" s="614"/>
      <c r="E440" s="583"/>
      <c r="F440" s="595"/>
      <c r="G440" s="595"/>
    </row>
    <row r="441" spans="1:7" x14ac:dyDescent="0.35">
      <c r="A441" s="583"/>
      <c r="B441" s="583"/>
      <c r="C441" s="602"/>
      <c r="D441" s="614"/>
      <c r="E441" s="583"/>
      <c r="F441" s="595"/>
      <c r="G441" s="595"/>
    </row>
    <row r="442" spans="1:7" x14ac:dyDescent="0.35">
      <c r="A442" s="583"/>
      <c r="B442" s="583"/>
      <c r="C442" s="602"/>
      <c r="D442" s="614"/>
      <c r="E442" s="583"/>
      <c r="F442" s="595"/>
      <c r="G442" s="595"/>
    </row>
    <row r="443" spans="1:7" x14ac:dyDescent="0.35">
      <c r="A443" s="583"/>
      <c r="B443" s="616"/>
      <c r="C443" s="602"/>
      <c r="D443" s="614"/>
      <c r="E443" s="583"/>
      <c r="F443" s="604"/>
      <c r="G443" s="604"/>
    </row>
    <row r="444" spans="1:7" x14ac:dyDescent="0.35">
      <c r="A444" s="583"/>
      <c r="B444" s="601"/>
      <c r="C444" s="602"/>
      <c r="D444" s="614"/>
      <c r="E444" s="583"/>
      <c r="F444" s="595"/>
      <c r="G444" s="595"/>
    </row>
    <row r="445" spans="1:7" x14ac:dyDescent="0.35">
      <c r="A445" s="583"/>
      <c r="B445" s="601"/>
      <c r="C445" s="602"/>
      <c r="D445" s="614"/>
      <c r="E445" s="583"/>
      <c r="F445" s="595"/>
      <c r="G445" s="595"/>
    </row>
    <row r="446" spans="1:7" x14ac:dyDescent="0.35">
      <c r="A446" s="583"/>
      <c r="B446" s="601"/>
      <c r="C446" s="602"/>
      <c r="D446" s="614"/>
      <c r="E446" s="583"/>
      <c r="F446" s="595"/>
      <c r="G446" s="595"/>
    </row>
    <row r="447" spans="1:7" x14ac:dyDescent="0.35">
      <c r="A447" s="583"/>
      <c r="B447" s="601"/>
      <c r="C447" s="602"/>
      <c r="D447" s="614"/>
      <c r="E447" s="583"/>
      <c r="F447" s="595"/>
      <c r="G447" s="595"/>
    </row>
    <row r="448" spans="1:7" x14ac:dyDescent="0.35">
      <c r="A448" s="583"/>
      <c r="B448" s="601"/>
      <c r="C448" s="602"/>
      <c r="D448" s="614"/>
      <c r="E448" s="583"/>
      <c r="F448" s="595"/>
      <c r="G448" s="595"/>
    </row>
    <row r="449" spans="1:7" x14ac:dyDescent="0.35">
      <c r="A449" s="583"/>
      <c r="B449" s="601"/>
      <c r="C449" s="602"/>
      <c r="D449" s="614"/>
      <c r="E449" s="583"/>
      <c r="F449" s="595"/>
      <c r="G449" s="595"/>
    </row>
    <row r="450" spans="1:7" x14ac:dyDescent="0.35">
      <c r="A450" s="583"/>
      <c r="B450" s="601"/>
      <c r="C450" s="583"/>
      <c r="D450" s="583"/>
      <c r="E450" s="583"/>
      <c r="F450" s="595"/>
      <c r="G450" s="595"/>
    </row>
    <row r="451" spans="1:7" x14ac:dyDescent="0.35">
      <c r="A451" s="583"/>
      <c r="B451" s="601"/>
      <c r="C451" s="583"/>
      <c r="D451" s="583"/>
      <c r="E451" s="583"/>
      <c r="F451" s="595"/>
      <c r="G451" s="595"/>
    </row>
    <row r="452" spans="1:7" x14ac:dyDescent="0.35">
      <c r="A452" s="583"/>
      <c r="B452" s="601"/>
      <c r="C452" s="583"/>
      <c r="D452" s="583"/>
      <c r="E452" s="583"/>
      <c r="F452" s="595"/>
      <c r="G452" s="604"/>
    </row>
    <row r="453" spans="1:7" x14ac:dyDescent="0.35">
      <c r="A453" s="593"/>
      <c r="B453" s="593"/>
      <c r="C453" s="593"/>
      <c r="D453" s="593"/>
      <c r="E453" s="593"/>
      <c r="F453" s="593"/>
      <c r="G453" s="593"/>
    </row>
    <row r="454" spans="1:7" x14ac:dyDescent="0.35">
      <c r="A454" s="583"/>
      <c r="B454" s="594"/>
      <c r="C454" s="604"/>
      <c r="D454" s="604"/>
      <c r="E454" s="583"/>
      <c r="F454" s="583"/>
      <c r="G454" s="583"/>
    </row>
    <row r="455" spans="1:7" x14ac:dyDescent="0.35">
      <c r="A455" s="583"/>
      <c r="B455" s="594"/>
      <c r="C455" s="604"/>
      <c r="D455" s="604"/>
      <c r="E455" s="583"/>
      <c r="F455" s="583"/>
      <c r="G455" s="583"/>
    </row>
    <row r="456" spans="1:7" x14ac:dyDescent="0.35">
      <c r="A456" s="583"/>
      <c r="B456" s="594"/>
      <c r="C456" s="604"/>
      <c r="D456" s="604"/>
      <c r="E456" s="583"/>
      <c r="F456" s="583"/>
      <c r="G456" s="583"/>
    </row>
    <row r="457" spans="1:7" x14ac:dyDescent="0.35">
      <c r="A457" s="583"/>
      <c r="B457" s="594"/>
      <c r="C457" s="604"/>
      <c r="D457" s="604"/>
      <c r="E457" s="583"/>
      <c r="F457" s="583"/>
      <c r="G457" s="583"/>
    </row>
    <row r="458" spans="1:7" x14ac:dyDescent="0.35">
      <c r="A458" s="583"/>
      <c r="B458" s="594"/>
      <c r="C458" s="604"/>
      <c r="D458" s="604"/>
      <c r="E458" s="583"/>
      <c r="F458" s="583"/>
      <c r="G458" s="583"/>
    </row>
    <row r="459" spans="1:7" x14ac:dyDescent="0.35">
      <c r="A459" s="583"/>
      <c r="B459" s="594"/>
      <c r="C459" s="604"/>
      <c r="D459" s="604"/>
      <c r="E459" s="583"/>
      <c r="F459" s="583"/>
      <c r="G459" s="583"/>
    </row>
    <row r="460" spans="1:7" x14ac:dyDescent="0.35">
      <c r="A460" s="583"/>
      <c r="B460" s="594"/>
      <c r="C460" s="604"/>
      <c r="D460" s="604"/>
      <c r="E460" s="583"/>
      <c r="F460" s="583"/>
      <c r="G460" s="583"/>
    </row>
    <row r="461" spans="1:7" x14ac:dyDescent="0.35">
      <c r="A461" s="583"/>
      <c r="B461" s="594"/>
      <c r="C461" s="604"/>
      <c r="D461" s="604"/>
      <c r="E461" s="583"/>
      <c r="F461" s="583"/>
      <c r="G461" s="583"/>
    </row>
    <row r="462" spans="1:7" x14ac:dyDescent="0.35">
      <c r="A462" s="583"/>
      <c r="B462" s="594"/>
      <c r="C462" s="604"/>
      <c r="D462" s="604"/>
      <c r="E462" s="583"/>
      <c r="F462" s="583"/>
      <c r="G462" s="583"/>
    </row>
    <row r="463" spans="1:7" x14ac:dyDescent="0.35">
      <c r="A463" s="583"/>
      <c r="B463" s="594"/>
      <c r="C463" s="604"/>
      <c r="D463" s="604"/>
      <c r="E463" s="583"/>
      <c r="F463" s="583"/>
      <c r="G463" s="583"/>
    </row>
    <row r="464" spans="1:7" x14ac:dyDescent="0.35">
      <c r="A464" s="583"/>
      <c r="B464" s="601"/>
      <c r="C464" s="604"/>
      <c r="D464" s="583"/>
      <c r="E464" s="583"/>
      <c r="F464" s="583"/>
      <c r="G464" s="583"/>
    </row>
    <row r="465" spans="1:7" x14ac:dyDescent="0.35">
      <c r="A465" s="583"/>
      <c r="B465" s="601"/>
      <c r="C465" s="604"/>
      <c r="D465" s="583"/>
      <c r="E465" s="583"/>
      <c r="F465" s="583"/>
      <c r="G465" s="583"/>
    </row>
    <row r="466" spans="1:7" x14ac:dyDescent="0.35">
      <c r="A466" s="583"/>
      <c r="B466" s="601"/>
      <c r="C466" s="604"/>
      <c r="D466" s="583"/>
      <c r="E466" s="583"/>
      <c r="F466" s="583"/>
      <c r="G466" s="583"/>
    </row>
    <row r="467" spans="1:7" x14ac:dyDescent="0.35">
      <c r="A467" s="583"/>
      <c r="B467" s="601"/>
      <c r="C467" s="604"/>
      <c r="D467" s="583"/>
      <c r="E467" s="583"/>
      <c r="F467" s="583"/>
      <c r="G467" s="583"/>
    </row>
    <row r="468" spans="1:7" x14ac:dyDescent="0.35">
      <c r="A468" s="583"/>
      <c r="B468" s="601"/>
      <c r="C468" s="604"/>
      <c r="D468" s="583"/>
      <c r="E468" s="583"/>
      <c r="F468" s="583"/>
      <c r="G468" s="583"/>
    </row>
    <row r="469" spans="1:7" x14ac:dyDescent="0.35">
      <c r="A469" s="583"/>
      <c r="B469" s="601"/>
      <c r="C469" s="604"/>
      <c r="D469" s="583"/>
      <c r="E469" s="583"/>
      <c r="F469" s="583"/>
      <c r="G469" s="583"/>
    </row>
    <row r="470" spans="1:7" x14ac:dyDescent="0.35">
      <c r="A470" s="583"/>
      <c r="B470" s="601"/>
      <c r="C470" s="604"/>
      <c r="D470" s="583"/>
      <c r="E470" s="583"/>
      <c r="F470" s="583"/>
      <c r="G470" s="583"/>
    </row>
    <row r="471" spans="1:7" x14ac:dyDescent="0.35">
      <c r="A471" s="583"/>
      <c r="B471" s="601"/>
      <c r="C471" s="604"/>
      <c r="D471" s="583"/>
      <c r="E471" s="583"/>
      <c r="F471" s="583"/>
      <c r="G471" s="583"/>
    </row>
    <row r="472" spans="1:7" x14ac:dyDescent="0.35">
      <c r="A472" s="583"/>
      <c r="B472" s="601"/>
      <c r="C472" s="604"/>
      <c r="D472" s="583"/>
      <c r="E472" s="583"/>
      <c r="F472" s="583"/>
      <c r="G472" s="583"/>
    </row>
    <row r="473" spans="1:7" x14ac:dyDescent="0.35">
      <c r="A473" s="583"/>
      <c r="B473" s="601"/>
      <c r="C473" s="604"/>
      <c r="D473" s="583"/>
      <c r="E473" s="583"/>
      <c r="F473" s="583"/>
      <c r="G473" s="583"/>
    </row>
    <row r="474" spans="1:7" x14ac:dyDescent="0.35">
      <c r="A474" s="583"/>
      <c r="B474" s="601"/>
      <c r="C474" s="604"/>
      <c r="D474" s="583"/>
      <c r="E474" s="583"/>
      <c r="F474" s="583"/>
      <c r="G474" s="583"/>
    </row>
    <row r="475" spans="1:7" x14ac:dyDescent="0.35">
      <c r="A475" s="583"/>
      <c r="B475" s="601"/>
      <c r="C475" s="604"/>
      <c r="D475" s="583"/>
      <c r="E475" s="583"/>
      <c r="F475" s="583"/>
      <c r="G475" s="573"/>
    </row>
    <row r="476" spans="1:7" x14ac:dyDescent="0.35">
      <c r="A476" s="583"/>
      <c r="B476" s="601"/>
      <c r="C476" s="604"/>
      <c r="D476" s="583"/>
      <c r="E476" s="583"/>
      <c r="F476" s="583"/>
      <c r="G476" s="573"/>
    </row>
    <row r="477" spans="1:7" x14ac:dyDescent="0.35">
      <c r="A477" s="583"/>
      <c r="B477" s="601"/>
      <c r="C477" s="604"/>
      <c r="D477" s="583"/>
      <c r="E477" s="583"/>
      <c r="F477" s="583"/>
      <c r="G477" s="573"/>
    </row>
    <row r="478" spans="1:7" x14ac:dyDescent="0.35">
      <c r="A478" s="583"/>
      <c r="B478" s="601"/>
      <c r="C478" s="604"/>
      <c r="D478" s="623"/>
      <c r="E478" s="623"/>
      <c r="F478" s="623"/>
      <c r="G478" s="623"/>
    </row>
    <row r="479" spans="1:7" x14ac:dyDescent="0.35">
      <c r="A479" s="583"/>
      <c r="B479" s="601"/>
      <c r="C479" s="604"/>
      <c r="D479" s="623"/>
      <c r="E479" s="623"/>
      <c r="F479" s="623"/>
      <c r="G479" s="623"/>
    </row>
    <row r="480" spans="1:7" x14ac:dyDescent="0.35">
      <c r="A480" s="583"/>
      <c r="B480" s="601"/>
      <c r="C480" s="604"/>
      <c r="D480" s="623"/>
      <c r="E480" s="623"/>
      <c r="F480" s="623"/>
      <c r="G480" s="623"/>
    </row>
    <row r="481" spans="1:7" x14ac:dyDescent="0.35">
      <c r="A481" s="593"/>
      <c r="B481" s="593"/>
      <c r="C481" s="593"/>
      <c r="D481" s="593"/>
      <c r="E481" s="593"/>
      <c r="F481" s="593"/>
      <c r="G481" s="593"/>
    </row>
    <row r="482" spans="1:7" x14ac:dyDescent="0.35">
      <c r="A482" s="583"/>
      <c r="B482" s="594"/>
      <c r="C482" s="583"/>
      <c r="D482" s="583"/>
      <c r="E482" s="603"/>
      <c r="F482" s="595"/>
      <c r="G482" s="595"/>
    </row>
    <row r="483" spans="1:7" x14ac:dyDescent="0.35">
      <c r="A483" s="583"/>
      <c r="B483" s="594"/>
      <c r="C483" s="583"/>
      <c r="D483" s="583"/>
      <c r="E483" s="603"/>
      <c r="F483" s="595"/>
      <c r="G483" s="595"/>
    </row>
    <row r="484" spans="1:7" x14ac:dyDescent="0.35">
      <c r="A484" s="583"/>
      <c r="B484" s="594"/>
      <c r="C484" s="583"/>
      <c r="D484" s="583"/>
      <c r="E484" s="603"/>
      <c r="F484" s="595"/>
      <c r="G484" s="595"/>
    </row>
    <row r="485" spans="1:7" x14ac:dyDescent="0.35">
      <c r="A485" s="583"/>
      <c r="B485" s="594"/>
      <c r="C485" s="583"/>
      <c r="D485" s="583"/>
      <c r="E485" s="603"/>
      <c r="F485" s="595"/>
      <c r="G485" s="595"/>
    </row>
    <row r="486" spans="1:7" x14ac:dyDescent="0.35">
      <c r="A486" s="583"/>
      <c r="B486" s="594"/>
      <c r="C486" s="583"/>
      <c r="D486" s="583"/>
      <c r="E486" s="603"/>
      <c r="F486" s="595"/>
      <c r="G486" s="595"/>
    </row>
    <row r="487" spans="1:7" x14ac:dyDescent="0.35">
      <c r="A487" s="583"/>
      <c r="B487" s="594"/>
      <c r="C487" s="583"/>
      <c r="D487" s="583"/>
      <c r="E487" s="603"/>
      <c r="F487" s="595"/>
      <c r="G487" s="595"/>
    </row>
    <row r="488" spans="1:7" x14ac:dyDescent="0.35">
      <c r="A488" s="583"/>
      <c r="B488" s="594"/>
      <c r="C488" s="583"/>
      <c r="D488" s="583"/>
      <c r="E488" s="603"/>
      <c r="F488" s="595"/>
      <c r="G488" s="595"/>
    </row>
    <row r="489" spans="1:7" x14ac:dyDescent="0.35">
      <c r="A489" s="583"/>
      <c r="B489" s="594"/>
      <c r="C489" s="583"/>
      <c r="D489" s="583"/>
      <c r="E489" s="603"/>
      <c r="F489" s="595"/>
      <c r="G489" s="595"/>
    </row>
    <row r="490" spans="1:7" x14ac:dyDescent="0.35">
      <c r="A490" s="583"/>
      <c r="B490" s="594"/>
      <c r="C490" s="583"/>
      <c r="D490" s="583"/>
      <c r="E490" s="603"/>
      <c r="F490" s="595"/>
      <c r="G490" s="595"/>
    </row>
    <row r="491" spans="1:7" x14ac:dyDescent="0.35">
      <c r="A491" s="583"/>
      <c r="B491" s="594"/>
      <c r="C491" s="583"/>
      <c r="D491" s="583"/>
      <c r="E491" s="603"/>
      <c r="F491" s="595"/>
      <c r="G491" s="595"/>
    </row>
    <row r="492" spans="1:7" x14ac:dyDescent="0.35">
      <c r="A492" s="583"/>
      <c r="B492" s="594"/>
      <c r="C492" s="583"/>
      <c r="D492" s="583"/>
      <c r="E492" s="603"/>
      <c r="F492" s="595"/>
      <c r="G492" s="595"/>
    </row>
    <row r="493" spans="1:7" x14ac:dyDescent="0.35">
      <c r="A493" s="583"/>
      <c r="B493" s="594"/>
      <c r="C493" s="583"/>
      <c r="D493" s="583"/>
      <c r="E493" s="603"/>
      <c r="F493" s="595"/>
      <c r="G493" s="595"/>
    </row>
    <row r="494" spans="1:7" x14ac:dyDescent="0.35">
      <c r="A494" s="583"/>
      <c r="B494" s="594"/>
      <c r="C494" s="583"/>
      <c r="D494" s="583"/>
      <c r="E494" s="603"/>
      <c r="F494" s="595"/>
      <c r="G494" s="595"/>
    </row>
    <row r="495" spans="1:7" x14ac:dyDescent="0.35">
      <c r="A495" s="583"/>
      <c r="B495" s="594"/>
      <c r="C495" s="583"/>
      <c r="D495" s="583"/>
      <c r="E495" s="603"/>
      <c r="F495" s="595"/>
      <c r="G495" s="595"/>
    </row>
    <row r="496" spans="1:7" x14ac:dyDescent="0.35">
      <c r="A496" s="583"/>
      <c r="B496" s="594"/>
      <c r="C496" s="583"/>
      <c r="D496" s="583"/>
      <c r="E496" s="603"/>
      <c r="F496" s="595"/>
      <c r="G496" s="595"/>
    </row>
    <row r="497" spans="1:7" x14ac:dyDescent="0.35">
      <c r="A497" s="583"/>
      <c r="B497" s="594"/>
      <c r="C497" s="583"/>
      <c r="D497" s="583"/>
      <c r="E497" s="603"/>
      <c r="F497" s="595"/>
      <c r="G497" s="595"/>
    </row>
    <row r="498" spans="1:7" x14ac:dyDescent="0.35">
      <c r="A498" s="583"/>
      <c r="B498" s="594"/>
      <c r="C498" s="583"/>
      <c r="D498" s="583"/>
      <c r="E498" s="603"/>
      <c r="F498" s="595"/>
      <c r="G498" s="595"/>
    </row>
    <row r="499" spans="1:7" x14ac:dyDescent="0.35">
      <c r="A499" s="583"/>
      <c r="B499" s="594"/>
      <c r="C499" s="583"/>
      <c r="D499" s="583"/>
      <c r="E499" s="603"/>
      <c r="F499" s="595"/>
      <c r="G499" s="595"/>
    </row>
    <row r="500" spans="1:7" x14ac:dyDescent="0.35">
      <c r="A500" s="583"/>
      <c r="B500" s="594"/>
      <c r="C500" s="583"/>
      <c r="D500" s="583"/>
      <c r="E500" s="603"/>
      <c r="F500" s="603"/>
      <c r="G500" s="603"/>
    </row>
    <row r="501" spans="1:7" x14ac:dyDescent="0.35">
      <c r="A501" s="583"/>
      <c r="B501" s="594"/>
      <c r="C501" s="583"/>
      <c r="D501" s="583"/>
      <c r="E501" s="603"/>
      <c r="F501" s="603"/>
      <c r="G501" s="603"/>
    </row>
    <row r="502" spans="1:7" x14ac:dyDescent="0.35">
      <c r="A502" s="583"/>
      <c r="B502" s="594"/>
      <c r="C502" s="583"/>
      <c r="D502" s="583"/>
      <c r="E502" s="603"/>
      <c r="F502" s="603"/>
      <c r="G502" s="603"/>
    </row>
    <row r="503" spans="1:7" x14ac:dyDescent="0.35">
      <c r="A503" s="583"/>
      <c r="B503" s="594"/>
      <c r="C503" s="583"/>
      <c r="D503" s="583"/>
      <c r="E503" s="603"/>
      <c r="F503" s="603"/>
      <c r="G503" s="603"/>
    </row>
    <row r="504" spans="1:7" x14ac:dyDescent="0.35">
      <c r="A504" s="593"/>
      <c r="B504" s="593"/>
      <c r="C504" s="593"/>
      <c r="D504" s="593"/>
      <c r="E504" s="593"/>
      <c r="F504" s="593"/>
      <c r="G504" s="593"/>
    </row>
    <row r="505" spans="1:7" x14ac:dyDescent="0.35">
      <c r="A505" s="583"/>
      <c r="B505" s="594"/>
      <c r="C505" s="583"/>
      <c r="D505" s="583"/>
      <c r="E505" s="603"/>
      <c r="F505" s="595"/>
      <c r="G505" s="595"/>
    </row>
    <row r="506" spans="1:7" x14ac:dyDescent="0.35">
      <c r="A506" s="583"/>
      <c r="B506" s="594"/>
      <c r="C506" s="583"/>
      <c r="D506" s="583"/>
      <c r="E506" s="603"/>
      <c r="F506" s="595"/>
      <c r="G506" s="595"/>
    </row>
    <row r="507" spans="1:7" x14ac:dyDescent="0.35">
      <c r="A507" s="583"/>
      <c r="B507" s="594"/>
      <c r="C507" s="583"/>
      <c r="D507" s="583"/>
      <c r="E507" s="603"/>
      <c r="F507" s="595"/>
      <c r="G507" s="595"/>
    </row>
    <row r="508" spans="1:7" x14ac:dyDescent="0.35">
      <c r="A508" s="583"/>
      <c r="B508" s="594"/>
      <c r="C508" s="583"/>
      <c r="D508" s="583"/>
      <c r="E508" s="603"/>
      <c r="F508" s="595"/>
      <c r="G508" s="595"/>
    </row>
    <row r="509" spans="1:7" x14ac:dyDescent="0.35">
      <c r="A509" s="583"/>
      <c r="B509" s="594"/>
      <c r="C509" s="583"/>
      <c r="D509" s="583"/>
      <c r="E509" s="603"/>
      <c r="F509" s="595"/>
      <c r="G509" s="595"/>
    </row>
    <row r="510" spans="1:7" x14ac:dyDescent="0.35">
      <c r="A510" s="583"/>
      <c r="B510" s="594"/>
      <c r="C510" s="583"/>
      <c r="D510" s="583"/>
      <c r="E510" s="603"/>
      <c r="F510" s="595"/>
      <c r="G510" s="595"/>
    </row>
    <row r="511" spans="1:7" x14ac:dyDescent="0.35">
      <c r="A511" s="583"/>
      <c r="B511" s="594"/>
      <c r="C511" s="583"/>
      <c r="D511" s="583"/>
      <c r="E511" s="603"/>
      <c r="F511" s="595"/>
      <c r="G511" s="595"/>
    </row>
    <row r="512" spans="1:7" x14ac:dyDescent="0.35">
      <c r="A512" s="583"/>
      <c r="B512" s="594"/>
      <c r="C512" s="583"/>
      <c r="D512" s="583"/>
      <c r="E512" s="603"/>
      <c r="F512" s="595"/>
      <c r="G512" s="595"/>
    </row>
    <row r="513" spans="1:7" x14ac:dyDescent="0.35">
      <c r="A513" s="583"/>
      <c r="B513" s="594"/>
      <c r="C513" s="583"/>
      <c r="D513" s="583"/>
      <c r="E513" s="603"/>
      <c r="F513" s="595"/>
      <c r="G513" s="595"/>
    </row>
    <row r="514" spans="1:7" x14ac:dyDescent="0.35">
      <c r="A514" s="583"/>
      <c r="B514" s="594"/>
      <c r="C514" s="583"/>
      <c r="D514" s="583"/>
      <c r="E514" s="603"/>
      <c r="F514" s="603"/>
      <c r="G514" s="603"/>
    </row>
  </sheetData>
  <protectedRanges>
    <protectedRange sqref="C4 B82:E119 E22:G24 E25:H25 C51:D60 C64:D79 C62:D62 C32:D49 C15:D30" name="Optional ECBECAIs_2"/>
  </protectedRanges>
  <mergeCells count="12">
    <mergeCell ref="E12:F12"/>
    <mergeCell ref="G12:H12"/>
    <mergeCell ref="B14:D14"/>
    <mergeCell ref="B19:D19"/>
    <mergeCell ref="E4:F4"/>
    <mergeCell ref="B6:C6"/>
    <mergeCell ref="E6:H6"/>
    <mergeCell ref="B7:C7"/>
    <mergeCell ref="E7:H11"/>
    <mergeCell ref="B8:C8"/>
    <mergeCell ref="B9:C9"/>
    <mergeCell ref="B10:C10"/>
  </mergeCells>
  <hyperlinks>
    <hyperlink ref="E5:F5" r:id="rId1" display="RESPONSE DYNAMIC MONITORING REPORT"/>
  </hyperlinks>
  <pageMargins left="0.25" right="0.25" top="0.75" bottom="0.75" header="0.3" footer="0.3"/>
  <pageSetup paperSize="9" scale="5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topLeftCell="A285" zoomScale="60" zoomScaleNormal="60" workbookViewId="0">
      <selection activeCell="B293" sqref="B293"/>
    </sheetView>
  </sheetViews>
  <sheetFormatPr baseColWidth="10" defaultColWidth="8.81640625" defaultRowHeight="14.5" outlineLevelRow="1" x14ac:dyDescent="0.35"/>
  <cols>
    <col min="1" max="1" width="13.26953125" style="24" customWidth="1"/>
    <col min="2" max="2" width="60.7265625" style="24" customWidth="1"/>
    <col min="3" max="4" width="40.7265625" style="24" customWidth="1"/>
    <col min="5" max="5" width="6.7265625" style="24" customWidth="1"/>
    <col min="6" max="6" width="29.81640625" style="103" bestFit="1" customWidth="1"/>
    <col min="7" max="7" width="42.26953125" style="113" customWidth="1"/>
    <col min="8" max="8" width="7.26953125" style="24" customWidth="1"/>
    <col min="9" max="9" width="71.81640625" style="24" customWidth="1"/>
    <col min="10" max="11" width="47.7265625" style="24" customWidth="1"/>
    <col min="12" max="12" width="7.26953125" style="24" customWidth="1"/>
    <col min="13" max="13" width="25.7265625" style="24" customWidth="1"/>
    <col min="14" max="14" width="25.7265625" style="22" customWidth="1"/>
    <col min="15" max="16384" width="8.81640625" style="54"/>
  </cols>
  <sheetData>
    <row r="1" spans="1:13" ht="31" x14ac:dyDescent="0.35">
      <c r="A1" s="21" t="s">
        <v>21</v>
      </c>
      <c r="B1" s="21"/>
      <c r="C1" s="22"/>
      <c r="D1" s="22"/>
      <c r="E1" s="22"/>
      <c r="F1" s="564" t="s">
        <v>1924</v>
      </c>
      <c r="H1" s="22"/>
      <c r="I1" s="21"/>
      <c r="J1" s="22"/>
      <c r="K1" s="22"/>
      <c r="L1" s="22"/>
      <c r="M1" s="22"/>
    </row>
    <row r="2" spans="1:13" ht="15" thickBot="1" x14ac:dyDescent="0.4">
      <c r="A2" s="22"/>
      <c r="B2" s="23"/>
      <c r="C2" s="23"/>
      <c r="D2" s="22"/>
      <c r="E2" s="22"/>
      <c r="F2" s="113"/>
      <c r="H2" s="22"/>
      <c r="L2" s="22"/>
      <c r="M2" s="22"/>
    </row>
    <row r="3" spans="1:13" ht="19" thickBot="1" x14ac:dyDescent="0.4">
      <c r="A3" s="25"/>
      <c r="B3" s="26" t="s">
        <v>22</v>
      </c>
      <c r="C3" s="27" t="s">
        <v>1333</v>
      </c>
      <c r="D3" s="25"/>
      <c r="E3" s="25"/>
      <c r="F3" s="113"/>
      <c r="G3" s="120"/>
      <c r="H3" s="22"/>
      <c r="L3" s="22"/>
      <c r="M3" s="22"/>
    </row>
    <row r="4" spans="1:13" ht="15" thickBot="1" x14ac:dyDescent="0.4">
      <c r="H4" s="22"/>
      <c r="L4" s="22"/>
      <c r="M4" s="22"/>
    </row>
    <row r="5" spans="1:13" ht="18.5" x14ac:dyDescent="0.35">
      <c r="A5" s="28"/>
      <c r="B5" s="29" t="s">
        <v>23</v>
      </c>
      <c r="C5" s="28"/>
      <c r="E5" s="30"/>
      <c r="F5" s="121"/>
      <c r="H5" s="22"/>
      <c r="L5" s="22"/>
      <c r="M5" s="22"/>
    </row>
    <row r="6" spans="1:13" x14ac:dyDescent="0.35">
      <c r="B6" s="32" t="s">
        <v>24</v>
      </c>
      <c r="H6" s="22"/>
      <c r="L6" s="22"/>
      <c r="M6" s="22"/>
    </row>
    <row r="7" spans="1:13" x14ac:dyDescent="0.35">
      <c r="B7" s="31" t="s">
        <v>25</v>
      </c>
      <c r="H7" s="22"/>
      <c r="L7" s="22"/>
      <c r="M7" s="22"/>
    </row>
    <row r="8" spans="1:13" x14ac:dyDescent="0.35">
      <c r="B8" s="31" t="s">
        <v>26</v>
      </c>
      <c r="F8" s="103" t="s">
        <v>27</v>
      </c>
      <c r="H8" s="22"/>
      <c r="L8" s="22"/>
      <c r="M8" s="22"/>
    </row>
    <row r="9" spans="1:13" x14ac:dyDescent="0.35">
      <c r="B9" s="32" t="s">
        <v>28</v>
      </c>
      <c r="H9" s="22"/>
      <c r="L9" s="22"/>
      <c r="M9" s="22"/>
    </row>
    <row r="10" spans="1:13" x14ac:dyDescent="0.35">
      <c r="B10" s="32" t="s">
        <v>29</v>
      </c>
      <c r="H10" s="22"/>
      <c r="L10" s="22"/>
      <c r="M10" s="22"/>
    </row>
    <row r="11" spans="1:13" ht="15" thickBot="1" x14ac:dyDescent="0.4">
      <c r="B11" s="33" t="s">
        <v>30</v>
      </c>
      <c r="H11" s="22"/>
      <c r="L11" s="22"/>
      <c r="M11" s="22"/>
    </row>
    <row r="12" spans="1:13" x14ac:dyDescent="0.35">
      <c r="B12" s="34"/>
      <c r="H12" s="22"/>
      <c r="L12" s="22"/>
      <c r="M12" s="22"/>
    </row>
    <row r="13" spans="1:13" ht="37" x14ac:dyDescent="0.35">
      <c r="A13" s="35" t="s">
        <v>31</v>
      </c>
      <c r="B13" s="35" t="s">
        <v>24</v>
      </c>
      <c r="C13" s="36"/>
      <c r="D13" s="36"/>
      <c r="E13" s="36"/>
      <c r="F13" s="122"/>
      <c r="G13" s="123"/>
      <c r="H13" s="22"/>
      <c r="L13" s="22"/>
      <c r="M13" s="22"/>
    </row>
    <row r="14" spans="1:13" x14ac:dyDescent="0.35">
      <c r="A14" s="24" t="s">
        <v>32</v>
      </c>
      <c r="B14" s="37" t="s">
        <v>0</v>
      </c>
      <c r="C14" s="98" t="s">
        <v>553</v>
      </c>
      <c r="E14" s="30"/>
      <c r="F14" s="121"/>
      <c r="H14" s="22"/>
      <c r="L14" s="22"/>
      <c r="M14" s="22"/>
    </row>
    <row r="15" spans="1:13" x14ac:dyDescent="0.35">
      <c r="A15" s="24" t="s">
        <v>33</v>
      </c>
      <c r="B15" s="37" t="s">
        <v>34</v>
      </c>
      <c r="C15" s="98" t="s">
        <v>1334</v>
      </c>
      <c r="E15" s="30"/>
      <c r="F15" s="121"/>
      <c r="H15" s="22"/>
      <c r="L15" s="22"/>
      <c r="M15" s="22"/>
    </row>
    <row r="16" spans="1:13" ht="29" x14ac:dyDescent="0.35">
      <c r="A16" s="24" t="s">
        <v>35</v>
      </c>
      <c r="B16" s="37" t="s">
        <v>36</v>
      </c>
      <c r="C16" s="99" t="s">
        <v>1335</v>
      </c>
      <c r="E16" s="30"/>
      <c r="F16" s="121"/>
      <c r="H16" s="22"/>
      <c r="L16" s="22"/>
      <c r="M16" s="22"/>
    </row>
    <row r="17" spans="1:13" x14ac:dyDescent="0.35">
      <c r="A17" s="24" t="s">
        <v>37</v>
      </c>
      <c r="B17" s="37" t="s">
        <v>38</v>
      </c>
      <c r="C17" s="100">
        <v>44196</v>
      </c>
      <c r="E17" s="30"/>
      <c r="F17" s="121"/>
      <c r="H17" s="22"/>
      <c r="L17" s="22"/>
      <c r="M17" s="22"/>
    </row>
    <row r="18" spans="1:13" outlineLevel="1" x14ac:dyDescent="0.35">
      <c r="A18" s="24" t="s">
        <v>39</v>
      </c>
      <c r="B18" s="38" t="s">
        <v>40</v>
      </c>
      <c r="E18" s="30"/>
      <c r="F18" s="121"/>
      <c r="H18" s="22"/>
      <c r="L18" s="22"/>
      <c r="M18" s="22"/>
    </row>
    <row r="19" spans="1:13" outlineLevel="1" x14ac:dyDescent="0.35">
      <c r="A19" s="24" t="s">
        <v>41</v>
      </c>
      <c r="B19" s="38" t="s">
        <v>42</v>
      </c>
      <c r="E19" s="30"/>
      <c r="F19" s="121"/>
      <c r="H19" s="22"/>
      <c r="L19" s="22"/>
      <c r="M19" s="22"/>
    </row>
    <row r="20" spans="1:13" outlineLevel="1" x14ac:dyDescent="0.35">
      <c r="A20" s="24" t="s">
        <v>43</v>
      </c>
      <c r="B20" s="38"/>
      <c r="E20" s="30"/>
      <c r="F20" s="121"/>
      <c r="H20" s="22"/>
      <c r="L20" s="22"/>
      <c r="M20" s="22"/>
    </row>
    <row r="21" spans="1:13" outlineLevel="1" x14ac:dyDescent="0.35">
      <c r="A21" s="24" t="s">
        <v>44</v>
      </c>
      <c r="B21" s="38"/>
      <c r="E21" s="30"/>
      <c r="F21" s="121"/>
      <c r="H21" s="22"/>
      <c r="L21" s="22"/>
      <c r="M21" s="22"/>
    </row>
    <row r="22" spans="1:13" outlineLevel="1" x14ac:dyDescent="0.35">
      <c r="A22" s="24" t="s">
        <v>45</v>
      </c>
      <c r="B22" s="38"/>
      <c r="E22" s="30"/>
      <c r="F22" s="121"/>
      <c r="H22" s="22"/>
      <c r="L22" s="22"/>
      <c r="M22" s="22"/>
    </row>
    <row r="23" spans="1:13" outlineLevel="1" x14ac:dyDescent="0.35">
      <c r="A23" s="24" t="s">
        <v>46</v>
      </c>
      <c r="B23" s="38"/>
      <c r="E23" s="30"/>
      <c r="F23" s="121"/>
      <c r="H23" s="22"/>
      <c r="L23" s="22"/>
      <c r="M23" s="22"/>
    </row>
    <row r="24" spans="1:13" outlineLevel="1" x14ac:dyDescent="0.35">
      <c r="A24" s="24" t="s">
        <v>47</v>
      </c>
      <c r="B24" s="38"/>
      <c r="E24" s="30"/>
      <c r="F24" s="121"/>
      <c r="H24" s="22"/>
      <c r="L24" s="22"/>
      <c r="M24" s="22"/>
    </row>
    <row r="25" spans="1:13" outlineLevel="1" x14ac:dyDescent="0.35">
      <c r="A25" s="24" t="s">
        <v>48</v>
      </c>
      <c r="B25" s="38"/>
      <c r="E25" s="30"/>
      <c r="F25" s="121"/>
      <c r="H25" s="22"/>
      <c r="L25" s="22"/>
      <c r="M25" s="22"/>
    </row>
    <row r="26" spans="1:13" ht="18.5" x14ac:dyDescent="0.35">
      <c r="A26" s="36"/>
      <c r="B26" s="35" t="s">
        <v>25</v>
      </c>
      <c r="C26" s="36"/>
      <c r="D26" s="36"/>
      <c r="E26" s="36"/>
      <c r="F26" s="122"/>
      <c r="G26" s="123"/>
      <c r="H26" s="22"/>
      <c r="L26" s="22"/>
      <c r="M26" s="22"/>
    </row>
    <row r="27" spans="1:13" x14ac:dyDescent="0.35">
      <c r="A27" s="24" t="s">
        <v>49</v>
      </c>
      <c r="B27" s="39" t="s">
        <v>50</v>
      </c>
      <c r="C27" s="24" t="s">
        <v>1336</v>
      </c>
      <c r="D27" s="40"/>
      <c r="E27" s="40"/>
      <c r="F27" s="115"/>
      <c r="H27" s="22"/>
      <c r="L27" s="22"/>
      <c r="M27" s="22"/>
    </row>
    <row r="28" spans="1:13" x14ac:dyDescent="0.35">
      <c r="A28" s="24" t="s">
        <v>51</v>
      </c>
      <c r="B28" s="39" t="s">
        <v>52</v>
      </c>
      <c r="C28" s="24" t="s">
        <v>1336</v>
      </c>
      <c r="D28" s="40"/>
      <c r="E28" s="40"/>
      <c r="F28" s="115"/>
      <c r="H28" s="22"/>
      <c r="L28" s="22"/>
      <c r="M28" s="22"/>
    </row>
    <row r="29" spans="1:13" ht="29" x14ac:dyDescent="0.35">
      <c r="A29" s="24" t="s">
        <v>53</v>
      </c>
      <c r="B29" s="39" t="s">
        <v>54</v>
      </c>
      <c r="C29" s="99" t="s">
        <v>1338</v>
      </c>
      <c r="E29" s="40"/>
      <c r="F29" s="115"/>
      <c r="H29" s="22"/>
      <c r="L29" s="22"/>
      <c r="M29" s="22"/>
    </row>
    <row r="30" spans="1:13" outlineLevel="1" x14ac:dyDescent="0.35">
      <c r="A30" s="24" t="s">
        <v>55</v>
      </c>
      <c r="B30" s="39"/>
      <c r="E30" s="40"/>
      <c r="F30" s="115"/>
      <c r="H30" s="22"/>
      <c r="L30" s="22"/>
      <c r="M30" s="22"/>
    </row>
    <row r="31" spans="1:13" outlineLevel="1" x14ac:dyDescent="0.35">
      <c r="A31" s="24" t="s">
        <v>56</v>
      </c>
      <c r="B31" s="39"/>
      <c r="E31" s="40"/>
      <c r="F31" s="115"/>
      <c r="H31" s="22"/>
      <c r="L31" s="22"/>
      <c r="M31" s="22"/>
    </row>
    <row r="32" spans="1:13" outlineLevel="1" x14ac:dyDescent="0.35">
      <c r="A32" s="24" t="s">
        <v>57</v>
      </c>
      <c r="B32" s="39"/>
      <c r="E32" s="40"/>
      <c r="F32" s="115"/>
      <c r="H32" s="22"/>
      <c r="L32" s="22"/>
      <c r="M32" s="22"/>
    </row>
    <row r="33" spans="1:13" outlineLevel="1" x14ac:dyDescent="0.35">
      <c r="A33" s="24" t="s">
        <v>58</v>
      </c>
      <c r="B33" s="39"/>
      <c r="E33" s="40"/>
      <c r="F33" s="115"/>
      <c r="H33" s="22"/>
      <c r="L33" s="22"/>
      <c r="M33" s="22"/>
    </row>
    <row r="34" spans="1:13" outlineLevel="1" x14ac:dyDescent="0.35">
      <c r="A34" s="24" t="s">
        <v>59</v>
      </c>
      <c r="B34" s="39"/>
      <c r="E34" s="40"/>
      <c r="F34" s="115"/>
      <c r="H34" s="22"/>
      <c r="L34" s="22"/>
      <c r="M34" s="22"/>
    </row>
    <row r="35" spans="1:13" outlineLevel="1" x14ac:dyDescent="0.35">
      <c r="A35" s="24" t="s">
        <v>60</v>
      </c>
      <c r="B35" s="41"/>
      <c r="E35" s="40"/>
      <c r="F35" s="115"/>
      <c r="H35" s="22"/>
      <c r="L35" s="22"/>
      <c r="M35" s="22"/>
    </row>
    <row r="36" spans="1:13" ht="18.5" x14ac:dyDescent="0.35">
      <c r="A36" s="35"/>
      <c r="B36" s="35" t="s">
        <v>26</v>
      </c>
      <c r="C36" s="35"/>
      <c r="D36" s="36"/>
      <c r="E36" s="36"/>
      <c r="F36" s="36"/>
      <c r="G36" s="123"/>
      <c r="H36" s="22"/>
      <c r="L36" s="22"/>
      <c r="M36" s="22"/>
    </row>
    <row r="37" spans="1:13" ht="15" customHeight="1" x14ac:dyDescent="0.35">
      <c r="A37" s="42"/>
      <c r="B37" s="43" t="s">
        <v>1890</v>
      </c>
      <c r="C37" s="42" t="s">
        <v>61</v>
      </c>
      <c r="D37" s="42"/>
      <c r="E37" s="44"/>
      <c r="F37" s="124"/>
      <c r="G37" s="124"/>
      <c r="H37" s="22"/>
      <c r="L37" s="22"/>
      <c r="M37" s="22"/>
    </row>
    <row r="38" spans="1:13" x14ac:dyDescent="0.35">
      <c r="A38" s="24" t="s">
        <v>4</v>
      </c>
      <c r="B38" s="40" t="s">
        <v>1319</v>
      </c>
      <c r="C38" s="101">
        <v>67260.597999999998</v>
      </c>
      <c r="F38" s="115"/>
      <c r="H38" s="22"/>
      <c r="L38" s="22"/>
      <c r="M38" s="22"/>
    </row>
    <row r="39" spans="1:13" x14ac:dyDescent="0.35">
      <c r="A39" s="24" t="s">
        <v>62</v>
      </c>
      <c r="B39" s="40" t="s">
        <v>63</v>
      </c>
      <c r="C39" s="101">
        <v>55824.258000000002</v>
      </c>
      <c r="F39" s="115"/>
      <c r="H39" s="22"/>
      <c r="L39" s="22"/>
      <c r="M39" s="22"/>
    </row>
    <row r="40" spans="1:13" outlineLevel="1" x14ac:dyDescent="0.35">
      <c r="A40" s="24" t="s">
        <v>64</v>
      </c>
      <c r="B40" s="46" t="s">
        <v>65</v>
      </c>
      <c r="C40" s="24" t="s">
        <v>1143</v>
      </c>
      <c r="F40" s="115"/>
      <c r="H40" s="22"/>
      <c r="L40" s="22"/>
      <c r="M40" s="22"/>
    </row>
    <row r="41" spans="1:13" outlineLevel="1" x14ac:dyDescent="0.35">
      <c r="A41" s="24" t="s">
        <v>66</v>
      </c>
      <c r="B41" s="46" t="s">
        <v>67</v>
      </c>
      <c r="C41" s="24" t="s">
        <v>1143</v>
      </c>
      <c r="F41" s="115"/>
      <c r="H41" s="22"/>
      <c r="L41" s="22"/>
      <c r="M41" s="22"/>
    </row>
    <row r="42" spans="1:13" outlineLevel="1" x14ac:dyDescent="0.35">
      <c r="A42" s="24" t="s">
        <v>68</v>
      </c>
      <c r="B42" s="40"/>
      <c r="F42" s="115"/>
      <c r="H42" s="22"/>
      <c r="L42" s="22"/>
      <c r="M42" s="22"/>
    </row>
    <row r="43" spans="1:13" outlineLevel="1" x14ac:dyDescent="0.35">
      <c r="A43" s="24" t="s">
        <v>69</v>
      </c>
      <c r="B43" s="40"/>
      <c r="F43" s="115"/>
      <c r="H43" s="22"/>
      <c r="L43" s="22"/>
      <c r="M43" s="22"/>
    </row>
    <row r="44" spans="1:13" ht="15" customHeight="1" x14ac:dyDescent="0.35">
      <c r="A44" s="42"/>
      <c r="B44" s="43" t="s">
        <v>70</v>
      </c>
      <c r="C44" s="97" t="s">
        <v>1320</v>
      </c>
      <c r="D44" s="42" t="s">
        <v>71</v>
      </c>
      <c r="E44" s="44"/>
      <c r="F44" s="124" t="s">
        <v>72</v>
      </c>
      <c r="G44" s="124" t="s">
        <v>73</v>
      </c>
      <c r="H44" s="22"/>
      <c r="L44" s="22"/>
      <c r="M44" s="22"/>
    </row>
    <row r="45" spans="1:13" x14ac:dyDescent="0.35">
      <c r="A45" s="24" t="s">
        <v>8</v>
      </c>
      <c r="B45" s="47" t="s">
        <v>74</v>
      </c>
      <c r="C45" s="102">
        <v>1.05</v>
      </c>
      <c r="D45" s="103" t="s">
        <v>1970</v>
      </c>
      <c r="F45" s="103">
        <v>0.05</v>
      </c>
      <c r="G45" s="125" t="s">
        <v>1143</v>
      </c>
      <c r="H45" s="22"/>
      <c r="L45" s="22"/>
      <c r="M45" s="22"/>
    </row>
    <row r="46" spans="1:13" hidden="1" outlineLevel="1" x14ac:dyDescent="0.35">
      <c r="A46" s="24" t="s">
        <v>75</v>
      </c>
      <c r="B46" s="38" t="s">
        <v>76</v>
      </c>
      <c r="C46" s="24" t="s">
        <v>1146</v>
      </c>
      <c r="F46" s="24"/>
      <c r="G46" s="103"/>
      <c r="H46" s="22"/>
      <c r="L46" s="22"/>
      <c r="M46" s="22"/>
    </row>
    <row r="47" spans="1:13" hidden="1" outlineLevel="1" x14ac:dyDescent="0.35">
      <c r="A47" s="24" t="s">
        <v>77</v>
      </c>
      <c r="B47" s="38" t="s">
        <v>78</v>
      </c>
      <c r="C47" s="24" t="s">
        <v>1146</v>
      </c>
      <c r="F47" s="24"/>
      <c r="G47" s="103"/>
      <c r="H47" s="22"/>
      <c r="L47" s="22"/>
      <c r="M47" s="22"/>
    </row>
    <row r="48" spans="1:13" hidden="1" outlineLevel="1" x14ac:dyDescent="0.35">
      <c r="A48" s="24" t="s">
        <v>79</v>
      </c>
      <c r="B48" s="38"/>
      <c r="F48" s="24"/>
      <c r="G48" s="103"/>
      <c r="H48" s="22"/>
      <c r="L48" s="22"/>
      <c r="M48" s="22"/>
    </row>
    <row r="49" spans="1:13" hidden="1" outlineLevel="1" x14ac:dyDescent="0.35">
      <c r="A49" s="24" t="s">
        <v>80</v>
      </c>
      <c r="B49" s="38"/>
      <c r="F49" s="24"/>
      <c r="G49" s="103"/>
      <c r="H49" s="22"/>
      <c r="L49" s="22"/>
      <c r="M49" s="22"/>
    </row>
    <row r="50" spans="1:13" hidden="1" outlineLevel="1" x14ac:dyDescent="0.35">
      <c r="A50" s="24" t="s">
        <v>81</v>
      </c>
      <c r="B50" s="38"/>
      <c r="F50" s="24"/>
      <c r="G50" s="103"/>
      <c r="H50" s="22"/>
      <c r="L50" s="22"/>
      <c r="M50" s="22"/>
    </row>
    <row r="51" spans="1:13" hidden="1" outlineLevel="1" x14ac:dyDescent="0.35">
      <c r="A51" s="24" t="s">
        <v>82</v>
      </c>
      <c r="B51" s="38"/>
      <c r="F51" s="24"/>
      <c r="G51" s="103"/>
      <c r="H51" s="22"/>
      <c r="L51" s="22"/>
      <c r="M51" s="22"/>
    </row>
    <row r="52" spans="1:13" ht="15" customHeight="1" collapsed="1" x14ac:dyDescent="0.35">
      <c r="A52" s="42"/>
      <c r="B52" s="43" t="s">
        <v>1891</v>
      </c>
      <c r="C52" s="42" t="s">
        <v>61</v>
      </c>
      <c r="D52" s="42"/>
      <c r="E52" s="44"/>
      <c r="F52" s="45" t="s">
        <v>83</v>
      </c>
      <c r="G52" s="124"/>
      <c r="H52" s="22"/>
      <c r="L52" s="22"/>
      <c r="M52" s="22"/>
    </row>
    <row r="53" spans="1:13" x14ac:dyDescent="0.35">
      <c r="A53" s="24" t="s">
        <v>84</v>
      </c>
      <c r="B53" s="40" t="s">
        <v>85</v>
      </c>
      <c r="C53" s="101">
        <v>36043.699999999997</v>
      </c>
      <c r="E53" s="49"/>
      <c r="F53" s="50">
        <f>IF($C$58=0,"",IF(C53="[for completion]","",C53/$C$58))</f>
        <v>0.53588134913697905</v>
      </c>
      <c r="G53" s="115"/>
      <c r="H53" s="22"/>
      <c r="L53" s="22"/>
      <c r="M53" s="22"/>
    </row>
    <row r="54" spans="1:13" x14ac:dyDescent="0.35">
      <c r="A54" s="24" t="s">
        <v>86</v>
      </c>
      <c r="B54" s="40" t="s">
        <v>87</v>
      </c>
      <c r="C54" s="101">
        <v>23190.670999999998</v>
      </c>
      <c r="E54" s="49"/>
      <c r="F54" s="50">
        <f>IF($C$58=0,"",IF(C54="[for completion]","",C54/$C$58))</f>
        <v>0.3447883558811059</v>
      </c>
      <c r="G54" s="115"/>
      <c r="H54" s="22"/>
      <c r="L54" s="22"/>
      <c r="M54" s="22"/>
    </row>
    <row r="55" spans="1:13" x14ac:dyDescent="0.35">
      <c r="A55" s="24" t="s">
        <v>88</v>
      </c>
      <c r="B55" s="40" t="s">
        <v>89</v>
      </c>
      <c r="C55" s="101">
        <v>0</v>
      </c>
      <c r="E55" s="49"/>
      <c r="F55" s="50">
        <f>IF($C$58=0,"",IF(C55="[for completion]","",C55/$C$58))</f>
        <v>0</v>
      </c>
      <c r="G55" s="115"/>
      <c r="H55" s="22"/>
      <c r="L55" s="22"/>
      <c r="M55" s="22"/>
    </row>
    <row r="56" spans="1:13" x14ac:dyDescent="0.35">
      <c r="A56" s="24" t="s">
        <v>90</v>
      </c>
      <c r="B56" s="40" t="s">
        <v>1887</v>
      </c>
      <c r="C56" s="101">
        <v>7307.9970000000003</v>
      </c>
      <c r="E56" s="49"/>
      <c r="F56" s="50">
        <f>IF($C$58=0,"",IF(C56="[for completion]","",C56/$C$58))</f>
        <v>0.10865197778943328</v>
      </c>
      <c r="G56" s="115"/>
      <c r="H56" s="22"/>
      <c r="L56" s="22"/>
      <c r="M56" s="22"/>
    </row>
    <row r="57" spans="1:13" x14ac:dyDescent="0.35">
      <c r="A57" s="24" t="s">
        <v>91</v>
      </c>
      <c r="B57" s="24" t="s">
        <v>92</v>
      </c>
      <c r="C57" s="101">
        <v>718.23</v>
      </c>
      <c r="E57" s="49"/>
      <c r="F57" s="50">
        <f>IF($C$58=0,"",IF(C57="[for completion]","",C57/$C$58))</f>
        <v>1.0678317192481697E-2</v>
      </c>
      <c r="G57" s="115"/>
      <c r="H57" s="22"/>
      <c r="L57" s="22"/>
      <c r="M57" s="22"/>
    </row>
    <row r="58" spans="1:13" x14ac:dyDescent="0.35">
      <c r="A58" s="24" t="s">
        <v>93</v>
      </c>
      <c r="B58" s="51" t="s">
        <v>94</v>
      </c>
      <c r="C58" s="49">
        <f>SUM(C53:C57)</f>
        <v>67260.597999999998</v>
      </c>
      <c r="D58" s="49"/>
      <c r="E58" s="49"/>
      <c r="F58" s="52">
        <v>1</v>
      </c>
      <c r="G58" s="115"/>
      <c r="H58" s="22"/>
      <c r="L58" s="22"/>
      <c r="M58" s="22"/>
    </row>
    <row r="59" spans="1:13" outlineLevel="1" x14ac:dyDescent="0.35">
      <c r="A59" s="24" t="s">
        <v>95</v>
      </c>
      <c r="B59" s="635"/>
      <c r="C59" s="635"/>
      <c r="E59" s="49"/>
      <c r="F59" s="50"/>
      <c r="G59" s="115"/>
      <c r="H59" s="22"/>
      <c r="L59" s="22"/>
      <c r="M59" s="22"/>
    </row>
    <row r="60" spans="1:13" outlineLevel="1" x14ac:dyDescent="0.35">
      <c r="A60" s="24" t="s">
        <v>97</v>
      </c>
      <c r="B60" s="53"/>
      <c r="E60" s="49"/>
      <c r="F60" s="50"/>
      <c r="G60" s="115"/>
      <c r="H60" s="22"/>
      <c r="L60" s="22"/>
      <c r="M60" s="22"/>
    </row>
    <row r="61" spans="1:13" outlineLevel="1" x14ac:dyDescent="0.35">
      <c r="A61" s="24" t="s">
        <v>98</v>
      </c>
      <c r="B61" s="53"/>
      <c r="E61" s="49"/>
      <c r="F61" s="50"/>
      <c r="G61" s="115"/>
      <c r="H61" s="22"/>
      <c r="L61" s="22"/>
      <c r="M61" s="22"/>
    </row>
    <row r="62" spans="1:13" outlineLevel="1" x14ac:dyDescent="0.35">
      <c r="A62" s="24" t="s">
        <v>99</v>
      </c>
      <c r="B62" s="53"/>
      <c r="E62" s="49"/>
      <c r="F62" s="50"/>
      <c r="G62" s="115"/>
      <c r="H62" s="22"/>
      <c r="L62" s="22"/>
      <c r="M62" s="22"/>
    </row>
    <row r="63" spans="1:13" outlineLevel="1" x14ac:dyDescent="0.35">
      <c r="A63" s="24" t="s">
        <v>100</v>
      </c>
      <c r="B63" s="53"/>
      <c r="E63" s="49"/>
      <c r="F63" s="50"/>
      <c r="G63" s="115"/>
      <c r="H63" s="22"/>
      <c r="L63" s="22"/>
      <c r="M63" s="22"/>
    </row>
    <row r="64" spans="1:13" outlineLevel="1" x14ac:dyDescent="0.35">
      <c r="A64" s="24" t="s">
        <v>101</v>
      </c>
      <c r="B64" s="53"/>
      <c r="C64" s="54"/>
      <c r="D64" s="54"/>
      <c r="E64" s="54"/>
      <c r="F64" s="50"/>
      <c r="G64" s="116"/>
      <c r="H64" s="22"/>
      <c r="L64" s="22"/>
      <c r="M64" s="22"/>
    </row>
    <row r="65" spans="1:13" ht="15" customHeight="1" x14ac:dyDescent="0.35">
      <c r="A65" s="42"/>
      <c r="B65" s="43" t="s">
        <v>1883</v>
      </c>
      <c r="C65" s="97" t="s">
        <v>1764</v>
      </c>
      <c r="D65" s="97" t="s">
        <v>1765</v>
      </c>
      <c r="E65" s="44"/>
      <c r="F65" s="45" t="s">
        <v>102</v>
      </c>
      <c r="G65" s="126" t="s">
        <v>103</v>
      </c>
      <c r="H65" s="22"/>
      <c r="L65" s="22"/>
      <c r="M65" s="22"/>
    </row>
    <row r="66" spans="1:13" x14ac:dyDescent="0.35">
      <c r="A66" s="24" t="s">
        <v>104</v>
      </c>
      <c r="B66" s="40" t="s">
        <v>105</v>
      </c>
      <c r="C66" s="105">
        <v>8.5231886815385796</v>
      </c>
      <c r="D66" s="105">
        <v>6.285808238461243</v>
      </c>
      <c r="E66" s="37"/>
      <c r="F66" s="496"/>
      <c r="G66" s="119"/>
      <c r="H66" s="22"/>
      <c r="L66" s="22"/>
      <c r="M66" s="22"/>
    </row>
    <row r="67" spans="1:13" x14ac:dyDescent="0.35">
      <c r="B67" s="40"/>
      <c r="E67" s="37"/>
      <c r="F67" s="496"/>
      <c r="G67" s="119"/>
      <c r="H67" s="22"/>
      <c r="L67" s="22"/>
      <c r="M67" s="22"/>
    </row>
    <row r="68" spans="1:13" x14ac:dyDescent="0.35">
      <c r="B68" s="40" t="s">
        <v>1325</v>
      </c>
      <c r="C68" s="37"/>
      <c r="D68" s="37"/>
      <c r="E68" s="37"/>
      <c r="F68" s="55"/>
      <c r="G68" s="119"/>
      <c r="H68" s="22"/>
      <c r="L68" s="22"/>
      <c r="M68" s="22"/>
    </row>
    <row r="69" spans="1:13" x14ac:dyDescent="0.35">
      <c r="B69" s="40" t="s">
        <v>106</v>
      </c>
      <c r="E69" s="37"/>
      <c r="F69" s="55"/>
      <c r="G69" s="119"/>
      <c r="H69" s="22"/>
      <c r="L69" s="22"/>
      <c r="M69" s="22"/>
    </row>
    <row r="70" spans="1:13" x14ac:dyDescent="0.35">
      <c r="A70" s="24" t="s">
        <v>107</v>
      </c>
      <c r="B70" s="20" t="s">
        <v>108</v>
      </c>
      <c r="C70" s="101">
        <v>10952.029571546853</v>
      </c>
      <c r="D70" s="101">
        <v>13869.48404475799</v>
      </c>
      <c r="E70" s="20"/>
      <c r="F70" s="115">
        <f t="shared" ref="F70:F76" si="0">IF($C$77=0,"",IF(C70="[for completion]","",C70/$C$77))</f>
        <v>0.16630029344624719</v>
      </c>
      <c r="G70" s="115">
        <f>IF($D$77=0,"",IF(D70="[Mark as ND1 if not relevant]","",D70/$D$77))</f>
        <v>0.21060016789796979</v>
      </c>
      <c r="H70" s="22"/>
      <c r="L70" s="22"/>
      <c r="M70" s="22"/>
    </row>
    <row r="71" spans="1:13" x14ac:dyDescent="0.35">
      <c r="A71" s="24" t="s">
        <v>109</v>
      </c>
      <c r="B71" s="20" t="s">
        <v>110</v>
      </c>
      <c r="C71" s="101">
        <v>3659.4289051647484</v>
      </c>
      <c r="D71" s="101">
        <v>6005.4902860277007</v>
      </c>
      <c r="E71" s="20"/>
      <c r="F71" s="115">
        <f t="shared" si="0"/>
        <v>5.5566331043847228E-2</v>
      </c>
      <c r="G71" s="115">
        <f t="shared" ref="G71:G76" si="1">IF($D$77=0,"",IF(D71="[Mark as ND1 if not relevant]","",D71/$D$77))</f>
        <v>9.118992880092601E-2</v>
      </c>
      <c r="H71" s="22"/>
      <c r="L71" s="22"/>
      <c r="M71" s="22"/>
    </row>
    <row r="72" spans="1:13" x14ac:dyDescent="0.35">
      <c r="A72" s="24" t="s">
        <v>111</v>
      </c>
      <c r="B72" s="20" t="s">
        <v>112</v>
      </c>
      <c r="C72" s="101">
        <v>3931.5176934827141</v>
      </c>
      <c r="D72" s="101">
        <v>5726.0860930171621</v>
      </c>
      <c r="E72" s="20"/>
      <c r="F72" s="115">
        <f t="shared" si="0"/>
        <v>5.9697843385474396E-2</v>
      </c>
      <c r="G72" s="115">
        <f t="shared" si="1"/>
        <v>8.6947336230825609E-2</v>
      </c>
      <c r="H72" s="22"/>
      <c r="L72" s="22"/>
      <c r="M72" s="22"/>
    </row>
    <row r="73" spans="1:13" x14ac:dyDescent="0.35">
      <c r="A73" s="24" t="s">
        <v>113</v>
      </c>
      <c r="B73" s="20" t="s">
        <v>114</v>
      </c>
      <c r="C73" s="101">
        <v>3646.7691433491277</v>
      </c>
      <c r="D73" s="101">
        <v>4980.8340269117916</v>
      </c>
      <c r="E73" s="20"/>
      <c r="F73" s="115">
        <f t="shared" si="0"/>
        <v>5.5374099814818514E-2</v>
      </c>
      <c r="G73" s="115">
        <f t="shared" si="1"/>
        <v>7.5631110642216226E-2</v>
      </c>
      <c r="H73" s="22"/>
      <c r="L73" s="22"/>
      <c r="M73" s="22"/>
    </row>
    <row r="74" spans="1:13" x14ac:dyDescent="0.35">
      <c r="A74" s="24" t="s">
        <v>115</v>
      </c>
      <c r="B74" s="20" t="s">
        <v>116</v>
      </c>
      <c r="C74" s="101">
        <v>3165.1977796825186</v>
      </c>
      <c r="D74" s="101">
        <v>4085.2443252435951</v>
      </c>
      <c r="E74" s="20"/>
      <c r="F74" s="115">
        <f t="shared" si="0"/>
        <v>4.8061714601658853E-2</v>
      </c>
      <c r="G74" s="115">
        <f t="shared" si="1"/>
        <v>6.2032094202213832E-2</v>
      </c>
      <c r="H74" s="22"/>
      <c r="L74" s="22"/>
      <c r="M74" s="22"/>
    </row>
    <row r="75" spans="1:13" x14ac:dyDescent="0.35">
      <c r="A75" s="24" t="s">
        <v>117</v>
      </c>
      <c r="B75" s="20" t="s">
        <v>118</v>
      </c>
      <c r="C75" s="101">
        <v>15438.376118089276</v>
      </c>
      <c r="D75" s="101">
        <v>15287.477110489188</v>
      </c>
      <c r="E75" s="20"/>
      <c r="F75" s="115">
        <f t="shared" si="0"/>
        <v>0.23442289504420719</v>
      </c>
      <c r="G75" s="115">
        <f t="shared" si="1"/>
        <v>0.23213158008009888</v>
      </c>
      <c r="H75" s="22"/>
      <c r="L75" s="22"/>
      <c r="M75" s="22"/>
    </row>
    <row r="76" spans="1:13" x14ac:dyDescent="0.35">
      <c r="A76" s="24" t="s">
        <v>119</v>
      </c>
      <c r="B76" s="20" t="s">
        <v>120</v>
      </c>
      <c r="C76" s="101">
        <v>25063.627547993088</v>
      </c>
      <c r="D76" s="101">
        <v>15902.330872860901</v>
      </c>
      <c r="E76" s="20"/>
      <c r="F76" s="115">
        <f t="shared" si="0"/>
        <v>0.38057682266374665</v>
      </c>
      <c r="G76" s="115">
        <f t="shared" si="1"/>
        <v>0.24146778214574974</v>
      </c>
      <c r="H76" s="22"/>
      <c r="L76" s="22"/>
      <c r="M76" s="22"/>
    </row>
    <row r="77" spans="1:13" x14ac:dyDescent="0.35">
      <c r="A77" s="24" t="s">
        <v>121</v>
      </c>
      <c r="B77" s="56" t="s">
        <v>94</v>
      </c>
      <c r="C77" s="49">
        <f>SUM(C70:C76)</f>
        <v>65856.946759308325</v>
      </c>
      <c r="D77" s="49">
        <f>SUM(D70:D76)</f>
        <v>65856.946759308325</v>
      </c>
      <c r="E77" s="40"/>
      <c r="F77" s="116">
        <f t="shared" ref="F77" si="2">SUM(F70:F76)</f>
        <v>1</v>
      </c>
      <c r="G77" s="116">
        <f>SUM(G70:G76)</f>
        <v>1.0000000000000002</v>
      </c>
      <c r="H77" s="22"/>
      <c r="L77" s="22"/>
      <c r="M77" s="22"/>
    </row>
    <row r="78" spans="1:13" hidden="1" outlineLevel="1" x14ac:dyDescent="0.35">
      <c r="A78" s="24" t="s">
        <v>122</v>
      </c>
      <c r="B78" s="57" t="s">
        <v>123</v>
      </c>
      <c r="C78" s="49"/>
      <c r="D78" s="49"/>
      <c r="E78" s="40"/>
      <c r="F78" s="115">
        <f>IF($C$77=0,"",IF(C78="[for completion]","",C78/$C$77))</f>
        <v>0</v>
      </c>
      <c r="G78" s="115">
        <f t="shared" ref="G78:G82" si="3">IF($D$77=0,"",IF(D78="[for completion]","",D78/$D$77))</f>
        <v>0</v>
      </c>
      <c r="H78" s="22"/>
      <c r="L78" s="22"/>
      <c r="M78" s="22"/>
    </row>
    <row r="79" spans="1:13" hidden="1" outlineLevel="1" x14ac:dyDescent="0.35">
      <c r="A79" s="24" t="s">
        <v>124</v>
      </c>
      <c r="B79" s="57" t="s">
        <v>125</v>
      </c>
      <c r="C79" s="49"/>
      <c r="D79" s="49"/>
      <c r="E79" s="40"/>
      <c r="F79" s="115">
        <f t="shared" ref="F79:F82" si="4">IF($C$77=0,"",IF(C79="[for completion]","",C79/$C$77))</f>
        <v>0</v>
      </c>
      <c r="G79" s="115">
        <f t="shared" si="3"/>
        <v>0</v>
      </c>
      <c r="H79" s="22"/>
      <c r="L79" s="22"/>
      <c r="M79" s="22"/>
    </row>
    <row r="80" spans="1:13" hidden="1" outlineLevel="1" x14ac:dyDescent="0.35">
      <c r="A80" s="24" t="s">
        <v>126</v>
      </c>
      <c r="B80" s="57" t="s">
        <v>127</v>
      </c>
      <c r="C80" s="49"/>
      <c r="D80" s="49"/>
      <c r="E80" s="40"/>
      <c r="F80" s="115">
        <f t="shared" si="4"/>
        <v>0</v>
      </c>
      <c r="G80" s="115">
        <f t="shared" si="3"/>
        <v>0</v>
      </c>
      <c r="H80" s="22"/>
      <c r="L80" s="22"/>
      <c r="M80" s="22"/>
    </row>
    <row r="81" spans="1:13" hidden="1" outlineLevel="1" x14ac:dyDescent="0.35">
      <c r="A81" s="24" t="s">
        <v>128</v>
      </c>
      <c r="B81" s="57" t="s">
        <v>129</v>
      </c>
      <c r="C81" s="49"/>
      <c r="D81" s="49"/>
      <c r="E81" s="40"/>
      <c r="F81" s="115">
        <f t="shared" si="4"/>
        <v>0</v>
      </c>
      <c r="G81" s="115">
        <f t="shared" si="3"/>
        <v>0</v>
      </c>
      <c r="H81" s="22"/>
      <c r="L81" s="22"/>
      <c r="M81" s="22"/>
    </row>
    <row r="82" spans="1:13" hidden="1" outlineLevel="1" x14ac:dyDescent="0.35">
      <c r="A82" s="24" t="s">
        <v>130</v>
      </c>
      <c r="B82" s="57" t="s">
        <v>131</v>
      </c>
      <c r="C82" s="49"/>
      <c r="D82" s="49"/>
      <c r="E82" s="40"/>
      <c r="F82" s="115">
        <f t="shared" si="4"/>
        <v>0</v>
      </c>
      <c r="G82" s="115">
        <f t="shared" si="3"/>
        <v>0</v>
      </c>
      <c r="H82" s="22"/>
      <c r="L82" s="22"/>
      <c r="M82" s="22"/>
    </row>
    <row r="83" spans="1:13" hidden="1" outlineLevel="1" x14ac:dyDescent="0.35">
      <c r="A83" s="24" t="s">
        <v>132</v>
      </c>
      <c r="B83" s="57"/>
      <c r="C83" s="49"/>
      <c r="D83" s="49"/>
      <c r="E83" s="40"/>
      <c r="F83" s="115"/>
      <c r="G83" s="115"/>
      <c r="H83" s="22"/>
      <c r="L83" s="22"/>
      <c r="M83" s="22"/>
    </row>
    <row r="84" spans="1:13" hidden="1" outlineLevel="1" x14ac:dyDescent="0.35">
      <c r="A84" s="24" t="s">
        <v>133</v>
      </c>
      <c r="B84" s="57"/>
      <c r="C84" s="49"/>
      <c r="D84" s="49"/>
      <c r="E84" s="40"/>
      <c r="F84" s="115"/>
      <c r="G84" s="115"/>
      <c r="H84" s="22"/>
      <c r="L84" s="22"/>
      <c r="M84" s="22"/>
    </row>
    <row r="85" spans="1:13" hidden="1" outlineLevel="1" x14ac:dyDescent="0.35">
      <c r="A85" s="24" t="s">
        <v>134</v>
      </c>
      <c r="B85" s="57"/>
      <c r="C85" s="49"/>
      <c r="D85" s="49"/>
      <c r="E85" s="40"/>
      <c r="F85" s="115"/>
      <c r="G85" s="115"/>
      <c r="H85" s="22"/>
      <c r="L85" s="22"/>
      <c r="M85" s="22"/>
    </row>
    <row r="86" spans="1:13" hidden="1" outlineLevel="1" x14ac:dyDescent="0.35">
      <c r="A86" s="24" t="s">
        <v>135</v>
      </c>
      <c r="B86" s="56"/>
      <c r="C86" s="49"/>
      <c r="D86" s="49"/>
      <c r="E86" s="40"/>
      <c r="F86" s="115"/>
      <c r="G86" s="115"/>
      <c r="H86" s="22"/>
      <c r="L86" s="22"/>
      <c r="M86" s="22"/>
    </row>
    <row r="87" spans="1:13" hidden="1" outlineLevel="1" x14ac:dyDescent="0.35">
      <c r="A87" s="24" t="s">
        <v>136</v>
      </c>
      <c r="B87" s="57"/>
      <c r="C87" s="49"/>
      <c r="D87" s="49"/>
      <c r="E87" s="40"/>
      <c r="F87" s="115"/>
      <c r="G87" s="115"/>
      <c r="H87" s="22"/>
      <c r="L87" s="22"/>
      <c r="M87" s="22"/>
    </row>
    <row r="88" spans="1:13" ht="15" customHeight="1" collapsed="1" x14ac:dyDescent="0.35">
      <c r="A88" s="42"/>
      <c r="B88" s="43" t="s">
        <v>1884</v>
      </c>
      <c r="C88" s="97" t="s">
        <v>1331</v>
      </c>
      <c r="D88" s="97" t="s">
        <v>1332</v>
      </c>
      <c r="E88" s="44"/>
      <c r="F88" s="124" t="s">
        <v>137</v>
      </c>
      <c r="G88" s="127" t="s">
        <v>138</v>
      </c>
      <c r="H88" s="22"/>
      <c r="L88" s="22"/>
      <c r="M88" s="22"/>
    </row>
    <row r="89" spans="1:13" x14ac:dyDescent="0.35">
      <c r="A89" s="24" t="s">
        <v>139</v>
      </c>
      <c r="B89" s="40" t="s">
        <v>105</v>
      </c>
      <c r="C89" s="106">
        <v>6.9010999999999996</v>
      </c>
      <c r="D89" s="106">
        <v>6.9010999999999996</v>
      </c>
      <c r="E89" s="37"/>
      <c r="F89" s="118"/>
      <c r="G89" s="119"/>
      <c r="H89" s="22"/>
      <c r="L89" s="22"/>
      <c r="M89" s="22"/>
    </row>
    <row r="90" spans="1:13" x14ac:dyDescent="0.35">
      <c r="B90" s="40"/>
      <c r="E90" s="37"/>
      <c r="F90" s="118"/>
      <c r="G90" s="119"/>
      <c r="H90" s="22"/>
      <c r="L90" s="22"/>
      <c r="M90" s="22"/>
    </row>
    <row r="91" spans="1:13" x14ac:dyDescent="0.35">
      <c r="B91" s="40" t="s">
        <v>1326</v>
      </c>
      <c r="C91" s="37"/>
      <c r="D91" s="37"/>
      <c r="E91" s="37"/>
      <c r="F91" s="119"/>
      <c r="G91" s="119"/>
      <c r="H91" s="22"/>
      <c r="L91" s="22"/>
      <c r="M91" s="22"/>
    </row>
    <row r="92" spans="1:13" x14ac:dyDescent="0.35">
      <c r="A92" s="24" t="s">
        <v>140</v>
      </c>
      <c r="B92" s="40" t="s">
        <v>106</v>
      </c>
      <c r="E92" s="37"/>
      <c r="F92" s="119"/>
      <c r="G92" s="119"/>
      <c r="H92" s="22"/>
      <c r="L92" s="22"/>
      <c r="M92" s="22"/>
    </row>
    <row r="93" spans="1:13" x14ac:dyDescent="0.35">
      <c r="A93" s="24" t="s">
        <v>141</v>
      </c>
      <c r="B93" s="20" t="s">
        <v>108</v>
      </c>
      <c r="C93" s="101">
        <v>7167.4019999999991</v>
      </c>
      <c r="D93" s="101">
        <v>7167.4019999999991</v>
      </c>
      <c r="E93" s="20"/>
      <c r="F93" s="115">
        <f>IF($C$100=0,"",IF(C93="[for completion]","",C93/$C$100))</f>
        <v>0.12866029174252433</v>
      </c>
      <c r="G93" s="115">
        <f>IF($D$100=0,"",IF(D93="[Mark as ND1 if not relevant]","",D93/$D$100))</f>
        <v>0.12866029174252433</v>
      </c>
      <c r="H93" s="22"/>
      <c r="L93" s="22"/>
      <c r="M93" s="22"/>
    </row>
    <row r="94" spans="1:13" x14ac:dyDescent="0.35">
      <c r="A94" s="24" t="s">
        <v>142</v>
      </c>
      <c r="B94" s="20" t="s">
        <v>110</v>
      </c>
      <c r="C94" s="101">
        <v>6265.5420000000004</v>
      </c>
      <c r="D94" s="101">
        <v>6265.5420000000004</v>
      </c>
      <c r="E94" s="20"/>
      <c r="F94" s="115">
        <f t="shared" ref="F94:F99" si="5">IF($C$100=0,"",IF(C94="[for completion]","",C94/$C$100))</f>
        <v>0.11247122201950434</v>
      </c>
      <c r="G94" s="115">
        <f t="shared" ref="G94:G99" si="6">IF($D$100=0,"",IF(D94="[Mark as ND1 if not relevant]","",D94/$D$100))</f>
        <v>0.11247122201950434</v>
      </c>
      <c r="H94" s="22"/>
      <c r="L94" s="22"/>
      <c r="M94" s="22"/>
    </row>
    <row r="95" spans="1:13" x14ac:dyDescent="0.35">
      <c r="A95" s="24" t="s">
        <v>143</v>
      </c>
      <c r="B95" s="20" t="s">
        <v>112</v>
      </c>
      <c r="C95" s="101">
        <v>4504.8649999999998</v>
      </c>
      <c r="D95" s="101">
        <v>4504.8649999999998</v>
      </c>
      <c r="E95" s="20"/>
      <c r="F95" s="115">
        <f t="shared" si="5"/>
        <v>8.0865737007731239E-2</v>
      </c>
      <c r="G95" s="115">
        <f t="shared" si="6"/>
        <v>8.0865737007731239E-2</v>
      </c>
      <c r="H95" s="22"/>
      <c r="L95" s="22"/>
      <c r="M95" s="22"/>
    </row>
    <row r="96" spans="1:13" x14ac:dyDescent="0.35">
      <c r="A96" s="24" t="s">
        <v>144</v>
      </c>
      <c r="B96" s="20" t="s">
        <v>114</v>
      </c>
      <c r="C96" s="101">
        <v>5818.6379999999999</v>
      </c>
      <c r="D96" s="101">
        <v>5818.6379999999999</v>
      </c>
      <c r="E96" s="20"/>
      <c r="F96" s="115">
        <f t="shared" si="5"/>
        <v>0.1044489569057433</v>
      </c>
      <c r="G96" s="115">
        <f t="shared" si="6"/>
        <v>0.1044489569057433</v>
      </c>
      <c r="H96" s="22"/>
      <c r="L96" s="22"/>
      <c r="M96" s="22"/>
    </row>
    <row r="97" spans="1:14" x14ac:dyDescent="0.35">
      <c r="A97" s="24" t="s">
        <v>145</v>
      </c>
      <c r="B97" s="20" t="s">
        <v>116</v>
      </c>
      <c r="C97" s="101">
        <v>4982.3010000000004</v>
      </c>
      <c r="D97" s="101">
        <v>4982.3010000000004</v>
      </c>
      <c r="E97" s="20"/>
      <c r="F97" s="115">
        <f t="shared" si="5"/>
        <v>8.9436074634724097E-2</v>
      </c>
      <c r="G97" s="115">
        <f t="shared" si="6"/>
        <v>8.9436074634724097E-2</v>
      </c>
      <c r="H97" s="22"/>
      <c r="L97" s="22"/>
      <c r="M97" s="22"/>
    </row>
    <row r="98" spans="1:14" x14ac:dyDescent="0.35">
      <c r="A98" s="24" t="s">
        <v>146</v>
      </c>
      <c r="B98" s="20" t="s">
        <v>118</v>
      </c>
      <c r="C98" s="101">
        <v>14655.096</v>
      </c>
      <c r="D98" s="101">
        <v>14655.096</v>
      </c>
      <c r="E98" s="20"/>
      <c r="F98" s="115">
        <f t="shared" si="5"/>
        <v>0.26307006735141986</v>
      </c>
      <c r="G98" s="115">
        <f t="shared" si="6"/>
        <v>0.26307006735141986</v>
      </c>
      <c r="H98" s="22"/>
      <c r="L98" s="22"/>
      <c r="M98" s="22"/>
    </row>
    <row r="99" spans="1:14" x14ac:dyDescent="0.35">
      <c r="A99" s="24" t="s">
        <v>147</v>
      </c>
      <c r="B99" s="20" t="s">
        <v>120</v>
      </c>
      <c r="C99" s="101">
        <v>12314.112999999999</v>
      </c>
      <c r="D99" s="101">
        <v>12314.112999999999</v>
      </c>
      <c r="E99" s="20"/>
      <c r="F99" s="115">
        <f t="shared" si="5"/>
        <v>0.22104765033835294</v>
      </c>
      <c r="G99" s="115">
        <f t="shared" si="6"/>
        <v>0.22104765033835294</v>
      </c>
      <c r="H99" s="22"/>
      <c r="L99" s="22"/>
      <c r="M99" s="22"/>
    </row>
    <row r="100" spans="1:14" x14ac:dyDescent="0.35">
      <c r="A100" s="24" t="s">
        <v>148</v>
      </c>
      <c r="B100" s="56" t="s">
        <v>94</v>
      </c>
      <c r="C100" s="49">
        <f>SUM(C93:C99)</f>
        <v>55707.956999999995</v>
      </c>
      <c r="D100" s="49">
        <f>SUM(D93:D99)</f>
        <v>55707.956999999995</v>
      </c>
      <c r="E100" s="40"/>
      <c r="F100" s="52">
        <v>1.0000000000000002</v>
      </c>
      <c r="G100" s="116">
        <f>SUM(G93:G99)</f>
        <v>1.0000000000000002</v>
      </c>
      <c r="H100" s="22"/>
      <c r="L100" s="22"/>
      <c r="M100" s="22"/>
    </row>
    <row r="101" spans="1:14" hidden="1" outlineLevel="1" x14ac:dyDescent="0.35">
      <c r="A101" s="24" t="s">
        <v>149</v>
      </c>
      <c r="B101" s="57" t="s">
        <v>123</v>
      </c>
      <c r="C101" s="115"/>
      <c r="D101" s="115"/>
      <c r="E101" s="40"/>
      <c r="F101" s="50">
        <v>0</v>
      </c>
      <c r="G101" s="115">
        <f t="shared" ref="G101:G105" si="7">IF($D$100=0,"",IF(D101="[for completion]","",D101/$D$100))</f>
        <v>0</v>
      </c>
      <c r="H101" s="22"/>
      <c r="L101" s="22"/>
      <c r="M101" s="22"/>
    </row>
    <row r="102" spans="1:14" hidden="1" outlineLevel="1" x14ac:dyDescent="0.35">
      <c r="A102" s="24" t="s">
        <v>150</v>
      </c>
      <c r="B102" s="57" t="s">
        <v>125</v>
      </c>
      <c r="C102" s="115"/>
      <c r="D102" s="115"/>
      <c r="E102" s="40"/>
      <c r="F102" s="50">
        <v>0</v>
      </c>
      <c r="G102" s="115">
        <f t="shared" si="7"/>
        <v>0</v>
      </c>
      <c r="H102" s="22"/>
      <c r="L102" s="22"/>
      <c r="M102" s="22"/>
    </row>
    <row r="103" spans="1:14" hidden="1" outlineLevel="1" x14ac:dyDescent="0.35">
      <c r="A103" s="24" t="s">
        <v>151</v>
      </c>
      <c r="B103" s="57" t="s">
        <v>127</v>
      </c>
      <c r="C103" s="115"/>
      <c r="D103" s="115"/>
      <c r="E103" s="40"/>
      <c r="F103" s="50">
        <v>0</v>
      </c>
      <c r="G103" s="115">
        <f t="shared" si="7"/>
        <v>0</v>
      </c>
      <c r="H103" s="22"/>
      <c r="L103" s="22"/>
      <c r="M103" s="22"/>
    </row>
    <row r="104" spans="1:14" hidden="1" outlineLevel="1" x14ac:dyDescent="0.35">
      <c r="A104" s="24" t="s">
        <v>152</v>
      </c>
      <c r="B104" s="57" t="s">
        <v>129</v>
      </c>
      <c r="C104" s="115"/>
      <c r="D104" s="115"/>
      <c r="E104" s="40"/>
      <c r="F104" s="50">
        <v>0</v>
      </c>
      <c r="G104" s="115">
        <f t="shared" si="7"/>
        <v>0</v>
      </c>
      <c r="H104" s="22"/>
      <c r="L104" s="22"/>
      <c r="M104" s="22"/>
    </row>
    <row r="105" spans="1:14" hidden="1" outlineLevel="1" x14ac:dyDescent="0.35">
      <c r="A105" s="24" t="s">
        <v>153</v>
      </c>
      <c r="B105" s="57" t="s">
        <v>131</v>
      </c>
      <c r="C105" s="115"/>
      <c r="D105" s="115"/>
      <c r="E105" s="40"/>
      <c r="F105" s="50">
        <v>0</v>
      </c>
      <c r="G105" s="115">
        <f t="shared" si="7"/>
        <v>0</v>
      </c>
      <c r="H105" s="22"/>
      <c r="L105" s="22"/>
      <c r="M105" s="22"/>
    </row>
    <row r="106" spans="1:14" hidden="1" outlineLevel="1" x14ac:dyDescent="0.35">
      <c r="A106" s="24" t="s">
        <v>154</v>
      </c>
      <c r="B106" s="57"/>
      <c r="C106" s="115"/>
      <c r="D106" s="115"/>
      <c r="E106" s="40"/>
      <c r="F106" s="50"/>
      <c r="G106" s="115"/>
      <c r="H106" s="22"/>
      <c r="L106" s="22"/>
      <c r="M106" s="22"/>
    </row>
    <row r="107" spans="1:14" hidden="1" outlineLevel="1" x14ac:dyDescent="0.35">
      <c r="A107" s="24" t="s">
        <v>155</v>
      </c>
      <c r="B107" s="57"/>
      <c r="C107" s="115"/>
      <c r="D107" s="115"/>
      <c r="E107" s="40"/>
      <c r="F107" s="50"/>
      <c r="G107" s="115"/>
      <c r="H107" s="22"/>
      <c r="L107" s="22"/>
      <c r="M107" s="22"/>
    </row>
    <row r="108" spans="1:14" hidden="1" outlineLevel="1" x14ac:dyDescent="0.35">
      <c r="A108" s="24" t="s">
        <v>156</v>
      </c>
      <c r="B108" s="56"/>
      <c r="C108" s="115"/>
      <c r="D108" s="115"/>
      <c r="E108" s="40"/>
      <c r="F108" s="50">
        <v>0</v>
      </c>
      <c r="G108" s="115"/>
      <c r="H108" s="22"/>
      <c r="L108" s="22"/>
      <c r="M108" s="22"/>
    </row>
    <row r="109" spans="1:14" hidden="1" outlineLevel="1" x14ac:dyDescent="0.35">
      <c r="A109" s="24" t="s">
        <v>157</v>
      </c>
      <c r="B109" s="57"/>
      <c r="C109" s="115"/>
      <c r="D109" s="115"/>
      <c r="E109" s="40"/>
      <c r="F109" s="50">
        <v>0</v>
      </c>
      <c r="G109" s="115"/>
      <c r="H109" s="22"/>
      <c r="L109" s="22"/>
      <c r="M109" s="22"/>
    </row>
    <row r="110" spans="1:14" hidden="1" outlineLevel="1" x14ac:dyDescent="0.35">
      <c r="A110" s="24" t="s">
        <v>158</v>
      </c>
      <c r="B110" s="57"/>
      <c r="C110" s="115"/>
      <c r="D110" s="115"/>
      <c r="E110" s="40"/>
      <c r="F110" s="50">
        <v>0</v>
      </c>
      <c r="G110" s="115"/>
      <c r="H110" s="22"/>
      <c r="L110" s="22"/>
      <c r="M110" s="22"/>
    </row>
    <row r="111" spans="1:14" ht="15" customHeight="1" collapsed="1" x14ac:dyDescent="0.35">
      <c r="A111" s="42"/>
      <c r="B111" s="43" t="s">
        <v>159</v>
      </c>
      <c r="C111" s="124" t="s">
        <v>160</v>
      </c>
      <c r="D111" s="124" t="s">
        <v>161</v>
      </c>
      <c r="E111" s="44"/>
      <c r="F111" s="45" t="s">
        <v>162</v>
      </c>
      <c r="G111" s="124" t="s">
        <v>163</v>
      </c>
      <c r="H111" s="22"/>
      <c r="L111" s="22"/>
      <c r="M111" s="22"/>
    </row>
    <row r="112" spans="1:14" s="58" customFormat="1" x14ac:dyDescent="0.35">
      <c r="A112" s="24" t="s">
        <v>164</v>
      </c>
      <c r="B112" s="40" t="s">
        <v>165</v>
      </c>
      <c r="C112" s="101">
        <v>63515.025000000001</v>
      </c>
      <c r="D112" s="101">
        <v>66573.267800000001</v>
      </c>
      <c r="E112" s="50"/>
      <c r="F112" s="115">
        <f>IF($C$129=0,"",IF(C112="[for completion]","",C112/$C$129))</f>
        <v>0.94431286001216697</v>
      </c>
      <c r="G112" s="115">
        <f>IF($D$129=0,"",IF(D112="[for completion]","",D112/$D$129))</f>
        <v>0.99997177625449862</v>
      </c>
      <c r="H112" s="22"/>
      <c r="I112" s="24"/>
      <c r="J112" s="24"/>
      <c r="K112" s="24"/>
      <c r="L112" s="22"/>
      <c r="M112" s="22"/>
      <c r="N112" s="22"/>
    </row>
    <row r="113" spans="1:14" s="58" customFormat="1" x14ac:dyDescent="0.35">
      <c r="A113" s="24" t="s">
        <v>166</v>
      </c>
      <c r="B113" s="40" t="s">
        <v>1915</v>
      </c>
      <c r="C113" s="101"/>
      <c r="D113" s="109"/>
      <c r="E113" s="50"/>
      <c r="F113" s="115">
        <f t="shared" ref="F113:F128" si="8">IF($C$129=0,"",IF(C113="[for completion]","",C113/$C$129))</f>
        <v>0</v>
      </c>
      <c r="G113" s="115" t="str">
        <f t="shared" ref="G113:G123" si="9">IF($D$127=0,"",IF(D113="[for completion]","",D113/$D$127))</f>
        <v/>
      </c>
      <c r="H113" s="22"/>
      <c r="I113" s="24"/>
      <c r="J113" s="24"/>
      <c r="K113" s="24"/>
      <c r="L113" s="22"/>
      <c r="M113" s="22"/>
      <c r="N113" s="22"/>
    </row>
    <row r="114" spans="1:14" s="58" customFormat="1" x14ac:dyDescent="0.35">
      <c r="A114" s="24" t="s">
        <v>167</v>
      </c>
      <c r="B114" s="40" t="s">
        <v>174</v>
      </c>
      <c r="C114" s="101"/>
      <c r="D114" s="109"/>
      <c r="E114" s="50"/>
      <c r="F114" s="115">
        <f t="shared" si="8"/>
        <v>0</v>
      </c>
      <c r="G114" s="115" t="str">
        <f t="shared" si="9"/>
        <v/>
      </c>
      <c r="H114" s="22"/>
      <c r="I114" s="24"/>
      <c r="J114" s="24"/>
      <c r="K114" s="24"/>
      <c r="L114" s="22"/>
      <c r="M114" s="22"/>
      <c r="N114" s="22"/>
    </row>
    <row r="115" spans="1:14" s="58" customFormat="1" x14ac:dyDescent="0.35">
      <c r="A115" s="24" t="s">
        <v>168</v>
      </c>
      <c r="B115" s="40" t="s">
        <v>1916</v>
      </c>
      <c r="C115" s="101"/>
      <c r="D115" s="24"/>
      <c r="E115" s="50"/>
      <c r="F115" s="115">
        <f t="shared" si="8"/>
        <v>0</v>
      </c>
      <c r="G115" s="115" t="str">
        <f t="shared" si="9"/>
        <v/>
      </c>
      <c r="H115" s="22"/>
      <c r="I115" s="24"/>
      <c r="J115" s="24"/>
      <c r="K115" s="24"/>
      <c r="L115" s="22"/>
      <c r="M115" s="22"/>
      <c r="N115" s="22"/>
    </row>
    <row r="116" spans="1:14" s="58" customFormat="1" x14ac:dyDescent="0.35">
      <c r="A116" s="24" t="s">
        <v>170</v>
      </c>
      <c r="B116" s="40" t="s">
        <v>1688</v>
      </c>
      <c r="C116" s="101">
        <v>1063.5530000000001</v>
      </c>
      <c r="D116" s="109">
        <v>1.879</v>
      </c>
      <c r="E116" s="50"/>
      <c r="F116" s="115">
        <f t="shared" si="8"/>
        <v>1.5812428243624565E-2</v>
      </c>
      <c r="G116" s="115" t="str">
        <f t="shared" si="9"/>
        <v/>
      </c>
      <c r="H116" s="22"/>
      <c r="I116" s="24"/>
      <c r="J116" s="24"/>
      <c r="K116" s="24"/>
      <c r="L116" s="22"/>
      <c r="M116" s="22"/>
      <c r="N116" s="22"/>
    </row>
    <row r="117" spans="1:14" s="58" customFormat="1" x14ac:dyDescent="0.35">
      <c r="A117" s="24" t="s">
        <v>171</v>
      </c>
      <c r="B117" s="40" t="s">
        <v>176</v>
      </c>
      <c r="C117" s="101"/>
      <c r="D117" s="24"/>
      <c r="E117" s="40"/>
      <c r="F117" s="115">
        <f t="shared" si="8"/>
        <v>0</v>
      </c>
      <c r="G117" s="115" t="str">
        <f t="shared" si="9"/>
        <v/>
      </c>
      <c r="H117" s="22"/>
      <c r="I117" s="24"/>
      <c r="J117" s="24"/>
      <c r="K117" s="24"/>
      <c r="L117" s="22"/>
      <c r="M117" s="22"/>
      <c r="N117" s="22"/>
    </row>
    <row r="118" spans="1:14" x14ac:dyDescent="0.35">
      <c r="A118" s="24" t="s">
        <v>172</v>
      </c>
      <c r="B118" s="40" t="s">
        <v>178</v>
      </c>
      <c r="C118" s="101"/>
      <c r="E118" s="40"/>
      <c r="F118" s="115">
        <f t="shared" si="8"/>
        <v>0</v>
      </c>
      <c r="G118" s="115" t="str">
        <f t="shared" si="9"/>
        <v/>
      </c>
      <c r="H118" s="22"/>
      <c r="L118" s="22"/>
      <c r="M118" s="22"/>
    </row>
    <row r="119" spans="1:14" x14ac:dyDescent="0.35">
      <c r="A119" s="24" t="s">
        <v>173</v>
      </c>
      <c r="B119" s="40" t="s">
        <v>1917</v>
      </c>
      <c r="C119" s="109">
        <v>39.122</v>
      </c>
      <c r="E119" s="40"/>
      <c r="F119" s="115">
        <f t="shared" si="8"/>
        <v>5.8164832194265834E-4</v>
      </c>
      <c r="G119" s="115" t="str">
        <f t="shared" si="9"/>
        <v/>
      </c>
      <c r="H119" s="22"/>
      <c r="L119" s="22"/>
      <c r="M119" s="22"/>
    </row>
    <row r="120" spans="1:14" x14ac:dyDescent="0.35">
      <c r="A120" s="24" t="s">
        <v>175</v>
      </c>
      <c r="B120" s="40" t="s">
        <v>180</v>
      </c>
      <c r="C120" s="109"/>
      <c r="E120" s="40"/>
      <c r="F120" s="115">
        <f t="shared" si="8"/>
        <v>0</v>
      </c>
      <c r="G120" s="115" t="str">
        <f t="shared" si="9"/>
        <v/>
      </c>
      <c r="H120" s="22"/>
      <c r="L120" s="22"/>
      <c r="M120" s="22"/>
    </row>
    <row r="121" spans="1:14" x14ac:dyDescent="0.35">
      <c r="A121" s="24" t="s">
        <v>177</v>
      </c>
      <c r="B121" s="40" t="s">
        <v>1687</v>
      </c>
      <c r="C121" s="101">
        <v>830.47500000000002</v>
      </c>
      <c r="E121" s="40"/>
      <c r="F121" s="115">
        <f t="shared" si="8"/>
        <v>1.2347129240972579E-2</v>
      </c>
      <c r="G121" s="115" t="str">
        <f t="shared" si="9"/>
        <v/>
      </c>
      <c r="H121" s="22"/>
      <c r="L121" s="22"/>
      <c r="M121" s="22"/>
    </row>
    <row r="122" spans="1:14" x14ac:dyDescent="0.35">
      <c r="A122" s="24" t="s">
        <v>179</v>
      </c>
      <c r="B122" s="40" t="s">
        <v>182</v>
      </c>
      <c r="C122" s="109"/>
      <c r="E122" s="40"/>
      <c r="F122" s="115">
        <f t="shared" si="8"/>
        <v>0</v>
      </c>
      <c r="G122" s="115" t="str">
        <f t="shared" si="9"/>
        <v/>
      </c>
      <c r="H122" s="22"/>
      <c r="L122" s="22"/>
      <c r="M122" s="22"/>
    </row>
    <row r="123" spans="1:14" x14ac:dyDescent="0.35">
      <c r="A123" s="24" t="s">
        <v>181</v>
      </c>
      <c r="B123" s="40" t="s">
        <v>169</v>
      </c>
      <c r="C123" s="109"/>
      <c r="E123" s="40"/>
      <c r="F123" s="115">
        <f t="shared" si="8"/>
        <v>0</v>
      </c>
      <c r="G123" s="115" t="str">
        <f t="shared" si="9"/>
        <v/>
      </c>
      <c r="H123" s="22"/>
      <c r="L123" s="22"/>
      <c r="M123" s="22"/>
    </row>
    <row r="124" spans="1:14" x14ac:dyDescent="0.35">
      <c r="A124" s="24" t="s">
        <v>183</v>
      </c>
      <c r="B124" s="40" t="s">
        <v>1918</v>
      </c>
      <c r="C124" s="109"/>
      <c r="E124" s="40"/>
      <c r="F124" s="115">
        <f t="shared" si="8"/>
        <v>0</v>
      </c>
      <c r="G124" s="115" t="str">
        <f t="shared" ref="G124:G125" si="10">IF($D$127=0,"",IF(D124="[for completion]","",D124/$D$127))</f>
        <v/>
      </c>
      <c r="H124" s="22"/>
      <c r="L124" s="22"/>
      <c r="M124" s="22"/>
    </row>
    <row r="125" spans="1:14" x14ac:dyDescent="0.35">
      <c r="A125" s="24" t="s">
        <v>185</v>
      </c>
      <c r="B125" s="40" t="s">
        <v>184</v>
      </c>
      <c r="C125" s="109"/>
      <c r="E125" s="40"/>
      <c r="F125" s="115">
        <f t="shared" si="8"/>
        <v>0</v>
      </c>
      <c r="G125" s="115" t="str">
        <f t="shared" si="10"/>
        <v/>
      </c>
      <c r="H125" s="22"/>
      <c r="L125" s="22"/>
      <c r="M125" s="22"/>
    </row>
    <row r="126" spans="1:14" x14ac:dyDescent="0.35">
      <c r="A126" s="24" t="s">
        <v>187</v>
      </c>
      <c r="B126" s="40" t="s">
        <v>186</v>
      </c>
      <c r="C126" s="101"/>
      <c r="D126" s="40"/>
      <c r="E126" s="40"/>
      <c r="F126" s="115">
        <f t="shared" si="8"/>
        <v>0</v>
      </c>
      <c r="G126" s="115" t="str">
        <f>IF($D$127=0,"",IF(D126="[for completion]","",D126/$D$127))</f>
        <v/>
      </c>
      <c r="H126" s="22"/>
      <c r="L126" s="22"/>
      <c r="M126" s="22"/>
    </row>
    <row r="127" spans="1:14" x14ac:dyDescent="0.35">
      <c r="A127" s="24" t="s">
        <v>188</v>
      </c>
      <c r="B127" s="20" t="s">
        <v>1686</v>
      </c>
      <c r="C127" s="49">
        <v>1812.3989999999999</v>
      </c>
      <c r="D127" s="49"/>
      <c r="E127" s="40"/>
      <c r="F127" s="110">
        <f t="shared" si="8"/>
        <v>2.6945934181293187E-2</v>
      </c>
      <c r="G127" s="110"/>
      <c r="H127" s="22"/>
      <c r="L127" s="22"/>
      <c r="M127" s="22"/>
    </row>
    <row r="128" spans="1:14" outlineLevel="1" x14ac:dyDescent="0.35">
      <c r="A128" s="24" t="s">
        <v>189</v>
      </c>
      <c r="B128" s="24" t="s">
        <v>92</v>
      </c>
      <c r="C128" s="49"/>
      <c r="E128" s="40"/>
      <c r="F128" s="115">
        <f t="shared" si="8"/>
        <v>0</v>
      </c>
      <c r="G128" s="115" t="str">
        <f t="shared" ref="G128" si="11">IF($D$127=0,"",IF(D128="[for completion]","",D128/$D$127))</f>
        <v/>
      </c>
      <c r="H128" s="22"/>
      <c r="L128" s="22"/>
      <c r="M128" s="22"/>
    </row>
    <row r="129" spans="1:14" outlineLevel="1" x14ac:dyDescent="0.35">
      <c r="A129" s="24" t="s">
        <v>190</v>
      </c>
      <c r="B129" s="53" t="s">
        <v>94</v>
      </c>
      <c r="C129" s="101">
        <f>SUM(C112:C128)</f>
        <v>67260.574000000008</v>
      </c>
      <c r="D129" s="101">
        <f>SUM(D112:D128)</f>
        <v>66575.146800000002</v>
      </c>
      <c r="E129" s="40"/>
      <c r="F129" s="110">
        <f>SUM(F112:F128)</f>
        <v>1</v>
      </c>
      <c r="G129" s="110">
        <f>SUM(G112:G128)</f>
        <v>0.99997177625449862</v>
      </c>
      <c r="H129" s="22"/>
      <c r="L129" s="22"/>
      <c r="M129" s="22"/>
    </row>
    <row r="130" spans="1:14" outlineLevel="1" x14ac:dyDescent="0.35">
      <c r="A130" s="24" t="s">
        <v>191</v>
      </c>
      <c r="B130" s="53" t="s">
        <v>96</v>
      </c>
      <c r="E130" s="40"/>
      <c r="F130" s="115">
        <f>IF($C$129=0,"",IF(C130="[for completion]","",C130/$C$129))</f>
        <v>0</v>
      </c>
      <c r="G130" s="115"/>
      <c r="H130" s="22"/>
      <c r="L130" s="22"/>
      <c r="M130" s="22"/>
    </row>
    <row r="131" spans="1:14" outlineLevel="1" x14ac:dyDescent="0.35">
      <c r="A131" s="24" t="s">
        <v>192</v>
      </c>
      <c r="B131" s="53"/>
      <c r="E131" s="40"/>
      <c r="F131" s="50"/>
      <c r="G131" s="115"/>
      <c r="H131" s="22"/>
      <c r="L131" s="22"/>
      <c r="M131" s="22"/>
    </row>
    <row r="132" spans="1:14" outlineLevel="1" x14ac:dyDescent="0.35">
      <c r="A132" s="24" t="s">
        <v>193</v>
      </c>
      <c r="B132" s="53"/>
      <c r="E132" s="40"/>
      <c r="F132" s="50"/>
      <c r="G132" s="115"/>
      <c r="H132" s="22"/>
      <c r="L132" s="22"/>
      <c r="M132" s="22"/>
    </row>
    <row r="133" spans="1:14" outlineLevel="1" x14ac:dyDescent="0.35">
      <c r="A133" s="24" t="s">
        <v>194</v>
      </c>
      <c r="B133" s="53"/>
      <c r="E133" s="40"/>
      <c r="F133" s="115"/>
      <c r="G133" s="115"/>
      <c r="H133" s="22"/>
      <c r="L133" s="22"/>
      <c r="M133" s="22"/>
    </row>
    <row r="134" spans="1:14" outlineLevel="1" x14ac:dyDescent="0.35">
      <c r="A134" s="24" t="s">
        <v>195</v>
      </c>
      <c r="B134" s="53"/>
      <c r="E134" s="40"/>
      <c r="F134" s="115"/>
      <c r="G134" s="115"/>
      <c r="H134" s="22"/>
      <c r="L134" s="22"/>
      <c r="M134" s="22"/>
    </row>
    <row r="135" spans="1:14" outlineLevel="1" x14ac:dyDescent="0.35">
      <c r="A135" s="24" t="s">
        <v>196</v>
      </c>
      <c r="B135" s="53"/>
      <c r="E135" s="40"/>
      <c r="F135" s="115"/>
      <c r="G135" s="115"/>
      <c r="H135" s="22"/>
      <c r="L135" s="22"/>
      <c r="M135" s="22"/>
    </row>
    <row r="136" spans="1:14" outlineLevel="1" x14ac:dyDescent="0.35">
      <c r="A136" s="24" t="s">
        <v>197</v>
      </c>
      <c r="B136" s="53"/>
      <c r="C136" s="54"/>
      <c r="D136" s="54"/>
      <c r="E136" s="54"/>
      <c r="F136" s="115"/>
      <c r="G136" s="115"/>
      <c r="H136" s="22"/>
      <c r="L136" s="22"/>
      <c r="M136" s="22"/>
    </row>
    <row r="137" spans="1:14" ht="15" customHeight="1" x14ac:dyDescent="0.35">
      <c r="A137" s="42"/>
      <c r="B137" s="43" t="s">
        <v>198</v>
      </c>
      <c r="C137" s="45" t="s">
        <v>160</v>
      </c>
      <c r="D137" s="45" t="s">
        <v>161</v>
      </c>
      <c r="E137" s="44"/>
      <c r="F137" s="124" t="s">
        <v>162</v>
      </c>
      <c r="G137" s="124" t="s">
        <v>163</v>
      </c>
      <c r="H137" s="22"/>
      <c r="L137" s="22"/>
      <c r="M137" s="22"/>
    </row>
    <row r="138" spans="1:14" s="58" customFormat="1" x14ac:dyDescent="0.35">
      <c r="A138" s="24" t="s">
        <v>199</v>
      </c>
      <c r="B138" s="40" t="s">
        <v>165</v>
      </c>
      <c r="C138" s="107">
        <v>53573.883999999998</v>
      </c>
      <c r="D138" s="107">
        <v>55707.957500000004</v>
      </c>
      <c r="E138" s="50"/>
      <c r="F138" s="115">
        <f>IF($C$155=0,"",IF(C138="[for completion]","",C138/$C$155))</f>
        <v>0.95968827600675943</v>
      </c>
      <c r="G138" s="115">
        <f>IF($D$155=0,"",IF(D138="[for completion]","",D138/$D$155))</f>
        <v>1</v>
      </c>
      <c r="H138" s="22"/>
      <c r="I138" s="24"/>
      <c r="J138" s="24"/>
      <c r="K138" s="24"/>
      <c r="L138" s="22"/>
      <c r="M138" s="22"/>
      <c r="N138" s="22"/>
    </row>
    <row r="139" spans="1:14" s="58" customFormat="1" x14ac:dyDescent="0.35">
      <c r="A139" s="24" t="s">
        <v>200</v>
      </c>
      <c r="B139" s="40" t="s">
        <v>1915</v>
      </c>
      <c r="C139" s="107"/>
      <c r="D139" s="98"/>
      <c r="E139" s="50"/>
      <c r="F139" s="115">
        <f t="shared" ref="F139:F154" si="12">IF($C$155=0,"",IF(C139="[for completion]","",C139/$C$155))</f>
        <v>0</v>
      </c>
      <c r="G139" s="115" t="str">
        <f t="shared" ref="G139:G152" si="13">IF($D$153=0,"",IF(D139="[for completion]","",D139/$D$153))</f>
        <v/>
      </c>
      <c r="H139" s="22"/>
      <c r="I139" s="24"/>
      <c r="J139" s="24"/>
      <c r="K139" s="24"/>
      <c r="L139" s="22"/>
      <c r="M139" s="22"/>
      <c r="N139" s="22"/>
    </row>
    <row r="140" spans="1:14" s="58" customFormat="1" x14ac:dyDescent="0.35">
      <c r="A140" s="24" t="s">
        <v>201</v>
      </c>
      <c r="B140" s="40" t="s">
        <v>174</v>
      </c>
      <c r="C140" s="107"/>
      <c r="D140" s="98"/>
      <c r="E140" s="50"/>
      <c r="F140" s="115">
        <f t="shared" si="12"/>
        <v>0</v>
      </c>
      <c r="G140" s="115" t="str">
        <f t="shared" si="13"/>
        <v/>
      </c>
      <c r="H140" s="22"/>
      <c r="I140" s="24"/>
      <c r="J140" s="24"/>
      <c r="K140" s="24"/>
      <c r="L140" s="22"/>
      <c r="M140" s="22"/>
      <c r="N140" s="22"/>
    </row>
    <row r="141" spans="1:14" s="58" customFormat="1" x14ac:dyDescent="0.35">
      <c r="A141" s="24" t="s">
        <v>202</v>
      </c>
      <c r="B141" s="40" t="s">
        <v>1916</v>
      </c>
      <c r="C141" s="107"/>
      <c r="D141" s="98"/>
      <c r="E141" s="50"/>
      <c r="F141" s="115">
        <f t="shared" si="12"/>
        <v>0</v>
      </c>
      <c r="G141" s="115" t="str">
        <f t="shared" si="13"/>
        <v/>
      </c>
      <c r="H141" s="22"/>
      <c r="I141" s="24"/>
      <c r="J141" s="24"/>
      <c r="K141" s="24"/>
      <c r="L141" s="22"/>
      <c r="M141" s="22"/>
      <c r="N141" s="22"/>
    </row>
    <row r="142" spans="1:14" s="58" customFormat="1" x14ac:dyDescent="0.35">
      <c r="A142" s="24" t="s">
        <v>203</v>
      </c>
      <c r="B142" s="40" t="s">
        <v>1688</v>
      </c>
      <c r="C142" s="107">
        <v>1211.174</v>
      </c>
      <c r="D142" s="107"/>
      <c r="E142" s="50"/>
      <c r="F142" s="115">
        <f t="shared" si="12"/>
        <v>2.1696196004833454E-2</v>
      </c>
      <c r="G142" s="115" t="str">
        <f t="shared" si="13"/>
        <v/>
      </c>
      <c r="H142" s="22"/>
      <c r="I142" s="24"/>
      <c r="J142" s="24"/>
      <c r="K142" s="24"/>
      <c r="L142" s="22"/>
      <c r="M142" s="22"/>
      <c r="N142" s="22"/>
    </row>
    <row r="143" spans="1:14" s="58" customFormat="1" x14ac:dyDescent="0.35">
      <c r="A143" s="24" t="s">
        <v>204</v>
      </c>
      <c r="B143" s="40" t="s">
        <v>176</v>
      </c>
      <c r="C143" s="107"/>
      <c r="D143" s="98"/>
      <c r="E143" s="40"/>
      <c r="F143" s="115">
        <f t="shared" si="12"/>
        <v>0</v>
      </c>
      <c r="G143" s="115" t="str">
        <f t="shared" si="13"/>
        <v/>
      </c>
      <c r="H143" s="22"/>
      <c r="I143" s="24"/>
      <c r="J143" s="24"/>
      <c r="K143" s="24"/>
      <c r="L143" s="22"/>
      <c r="M143" s="22"/>
      <c r="N143" s="22"/>
    </row>
    <row r="144" spans="1:14" x14ac:dyDescent="0.35">
      <c r="A144" s="24" t="s">
        <v>205</v>
      </c>
      <c r="B144" s="40" t="s">
        <v>178</v>
      </c>
      <c r="C144" s="107"/>
      <c r="D144" s="98"/>
      <c r="E144" s="40"/>
      <c r="F144" s="115">
        <f t="shared" si="12"/>
        <v>0</v>
      </c>
      <c r="G144" s="115" t="str">
        <f t="shared" si="13"/>
        <v/>
      </c>
      <c r="H144" s="22"/>
      <c r="L144" s="22"/>
      <c r="M144" s="22"/>
    </row>
    <row r="145" spans="1:13" x14ac:dyDescent="0.35">
      <c r="A145" s="24" t="s">
        <v>206</v>
      </c>
      <c r="B145" s="40" t="s">
        <v>1917</v>
      </c>
      <c r="C145" s="109">
        <v>614.55899999999997</v>
      </c>
      <c r="E145" s="40"/>
      <c r="F145" s="115">
        <f t="shared" si="12"/>
        <v>1.1008816669227083E-2</v>
      </c>
      <c r="G145" s="115" t="str">
        <f t="shared" si="13"/>
        <v/>
      </c>
      <c r="H145" s="22"/>
      <c r="L145" s="22"/>
      <c r="M145" s="22"/>
    </row>
    <row r="146" spans="1:13" x14ac:dyDescent="0.35">
      <c r="A146" s="24" t="s">
        <v>207</v>
      </c>
      <c r="B146" s="40" t="s">
        <v>180</v>
      </c>
      <c r="E146" s="40"/>
      <c r="F146" s="115">
        <f t="shared" si="12"/>
        <v>0</v>
      </c>
      <c r="G146" s="115" t="str">
        <f t="shared" si="13"/>
        <v/>
      </c>
      <c r="H146" s="22"/>
      <c r="L146" s="22"/>
      <c r="M146" s="22"/>
    </row>
    <row r="147" spans="1:13" x14ac:dyDescent="0.35">
      <c r="A147" s="24" t="s">
        <v>208</v>
      </c>
      <c r="B147" s="40" t="s">
        <v>1687</v>
      </c>
      <c r="C147" s="109">
        <v>0</v>
      </c>
      <c r="E147" s="40"/>
      <c r="F147" s="115">
        <f t="shared" si="12"/>
        <v>0</v>
      </c>
      <c r="G147" s="115" t="str">
        <f t="shared" si="13"/>
        <v/>
      </c>
      <c r="H147" s="22"/>
      <c r="L147" s="22"/>
      <c r="M147" s="22"/>
    </row>
    <row r="148" spans="1:13" x14ac:dyDescent="0.35">
      <c r="A148" s="24" t="s">
        <v>209</v>
      </c>
      <c r="B148" s="40" t="s">
        <v>182</v>
      </c>
      <c r="E148" s="40"/>
      <c r="F148" s="115">
        <f t="shared" si="12"/>
        <v>0</v>
      </c>
      <c r="G148" s="115" t="str">
        <f t="shared" si="13"/>
        <v/>
      </c>
      <c r="H148" s="22"/>
      <c r="L148" s="22"/>
      <c r="M148" s="22"/>
    </row>
    <row r="149" spans="1:13" x14ac:dyDescent="0.35">
      <c r="A149" s="24" t="s">
        <v>210</v>
      </c>
      <c r="B149" s="40" t="s">
        <v>169</v>
      </c>
      <c r="C149" s="109">
        <v>248.20099999999999</v>
      </c>
      <c r="E149" s="40"/>
      <c r="F149" s="115">
        <f t="shared" si="12"/>
        <v>4.4461138899907597E-3</v>
      </c>
      <c r="G149" s="115" t="str">
        <f t="shared" si="13"/>
        <v/>
      </c>
      <c r="H149" s="22"/>
      <c r="L149" s="22"/>
      <c r="M149" s="22"/>
    </row>
    <row r="150" spans="1:13" x14ac:dyDescent="0.35">
      <c r="A150" s="24" t="s">
        <v>211</v>
      </c>
      <c r="B150" s="40" t="s">
        <v>1918</v>
      </c>
      <c r="C150" s="101"/>
      <c r="E150" s="40"/>
      <c r="F150" s="115">
        <f t="shared" si="12"/>
        <v>0</v>
      </c>
      <c r="G150" s="115" t="str">
        <f t="shared" si="13"/>
        <v/>
      </c>
      <c r="H150" s="22"/>
      <c r="L150" s="22"/>
      <c r="M150" s="22"/>
    </row>
    <row r="151" spans="1:13" x14ac:dyDescent="0.35">
      <c r="A151" s="24" t="s">
        <v>212</v>
      </c>
      <c r="B151" s="40" t="s">
        <v>184</v>
      </c>
      <c r="E151" s="40"/>
      <c r="F151" s="115">
        <f t="shared" si="12"/>
        <v>0</v>
      </c>
      <c r="G151" s="115" t="str">
        <f t="shared" si="13"/>
        <v/>
      </c>
      <c r="H151" s="22"/>
      <c r="L151" s="22"/>
      <c r="M151" s="22"/>
    </row>
    <row r="152" spans="1:13" x14ac:dyDescent="0.35">
      <c r="A152" s="24" t="s">
        <v>213</v>
      </c>
      <c r="B152" s="40" t="s">
        <v>186</v>
      </c>
      <c r="C152" s="107"/>
      <c r="E152" s="40"/>
      <c r="F152" s="115">
        <f t="shared" si="12"/>
        <v>0</v>
      </c>
      <c r="G152" s="115" t="str">
        <f t="shared" si="13"/>
        <v/>
      </c>
      <c r="H152" s="22"/>
      <c r="L152" s="22"/>
      <c r="M152" s="22"/>
    </row>
    <row r="153" spans="1:13" x14ac:dyDescent="0.35">
      <c r="A153" s="24" t="s">
        <v>214</v>
      </c>
      <c r="B153" s="20" t="s">
        <v>1686</v>
      </c>
      <c r="C153" s="49">
        <v>176.43799999999999</v>
      </c>
      <c r="D153" s="49"/>
      <c r="E153" s="40"/>
      <c r="F153" s="59">
        <f t="shared" si="12"/>
        <v>3.1605974291892039E-3</v>
      </c>
      <c r="G153" s="110"/>
      <c r="H153" s="22"/>
      <c r="L153" s="22"/>
      <c r="M153" s="22"/>
    </row>
    <row r="154" spans="1:13" outlineLevel="1" x14ac:dyDescent="0.35">
      <c r="A154" s="24" t="s">
        <v>215</v>
      </c>
      <c r="B154" s="24" t="s">
        <v>92</v>
      </c>
      <c r="C154" s="101"/>
      <c r="E154" s="40"/>
      <c r="F154" s="115">
        <f t="shared" si="12"/>
        <v>0</v>
      </c>
      <c r="G154" s="115" t="str">
        <f t="shared" ref="G154" si="14">IF($D$153=0,"",IF(D154="[for completion]","",D154/$D$153))</f>
        <v/>
      </c>
      <c r="H154" s="22"/>
      <c r="L154" s="22"/>
      <c r="M154" s="22"/>
    </row>
    <row r="155" spans="1:13" outlineLevel="1" x14ac:dyDescent="0.35">
      <c r="A155" s="24" t="s">
        <v>216</v>
      </c>
      <c r="B155" s="53" t="s">
        <v>94</v>
      </c>
      <c r="C155" s="101">
        <f>SUM(C138:C154)</f>
        <v>55824.256000000001</v>
      </c>
      <c r="D155" s="101">
        <f>SUM(D138:D154)</f>
        <v>55707.957500000004</v>
      </c>
      <c r="E155" s="40"/>
      <c r="F155" s="59">
        <f>SUM(F138:F154)</f>
        <v>0.99999999999999978</v>
      </c>
      <c r="G155" s="59">
        <f>SUM(G138:G154)</f>
        <v>1</v>
      </c>
      <c r="H155" s="22"/>
      <c r="I155" s="101"/>
      <c r="L155" s="22"/>
      <c r="M155" s="22"/>
    </row>
    <row r="156" spans="1:13" outlineLevel="1" x14ac:dyDescent="0.35">
      <c r="A156" s="24" t="s">
        <v>217</v>
      </c>
      <c r="B156" s="53" t="s">
        <v>96</v>
      </c>
      <c r="E156" s="40"/>
      <c r="F156" s="115"/>
      <c r="G156" s="115"/>
      <c r="H156" s="22"/>
      <c r="L156" s="22"/>
      <c r="M156" s="22"/>
    </row>
    <row r="157" spans="1:13" outlineLevel="1" x14ac:dyDescent="0.35">
      <c r="A157" s="24" t="s">
        <v>218</v>
      </c>
      <c r="B157" s="53" t="s">
        <v>96</v>
      </c>
      <c r="E157" s="40"/>
      <c r="F157" s="115"/>
      <c r="G157" s="115"/>
      <c r="H157" s="22"/>
      <c r="L157" s="22"/>
      <c r="M157" s="22"/>
    </row>
    <row r="158" spans="1:13" outlineLevel="1" x14ac:dyDescent="0.35">
      <c r="A158" s="24" t="s">
        <v>219</v>
      </c>
      <c r="B158" s="53" t="s">
        <v>96</v>
      </c>
      <c r="E158" s="40"/>
      <c r="F158" s="115"/>
      <c r="G158" s="115"/>
      <c r="H158" s="22"/>
      <c r="L158" s="22"/>
      <c r="M158" s="22"/>
    </row>
    <row r="159" spans="1:13" outlineLevel="1" x14ac:dyDescent="0.35">
      <c r="A159" s="24" t="s">
        <v>220</v>
      </c>
      <c r="B159" s="53" t="s">
        <v>96</v>
      </c>
      <c r="E159" s="40"/>
      <c r="F159" s="115"/>
      <c r="G159" s="115"/>
      <c r="H159" s="22"/>
      <c r="L159" s="22"/>
      <c r="M159" s="22"/>
    </row>
    <row r="160" spans="1:13" outlineLevel="1" x14ac:dyDescent="0.35">
      <c r="A160" s="24" t="s">
        <v>221</v>
      </c>
      <c r="B160" s="53" t="s">
        <v>96</v>
      </c>
      <c r="E160" s="40"/>
      <c r="F160" s="115"/>
      <c r="G160" s="115"/>
      <c r="H160" s="22"/>
      <c r="L160" s="22"/>
      <c r="M160" s="22"/>
    </row>
    <row r="161" spans="1:13" outlineLevel="1" x14ac:dyDescent="0.35">
      <c r="A161" s="24" t="s">
        <v>222</v>
      </c>
      <c r="B161" s="53" t="s">
        <v>96</v>
      </c>
      <c r="E161" s="40"/>
      <c r="F161" s="50"/>
      <c r="G161" s="115"/>
      <c r="H161" s="22"/>
      <c r="L161" s="22"/>
      <c r="M161" s="22"/>
    </row>
    <row r="162" spans="1:13" outlineLevel="1" x14ac:dyDescent="0.35">
      <c r="A162" s="24" t="s">
        <v>223</v>
      </c>
      <c r="B162" s="53" t="s">
        <v>96</v>
      </c>
      <c r="C162" s="54"/>
      <c r="D162" s="54"/>
      <c r="E162" s="54"/>
      <c r="F162" s="115"/>
      <c r="G162" s="115"/>
      <c r="H162" s="22"/>
      <c r="L162" s="22"/>
      <c r="M162" s="22"/>
    </row>
    <row r="163" spans="1:13" ht="15" customHeight="1" x14ac:dyDescent="0.35">
      <c r="A163" s="42"/>
      <c r="B163" s="43" t="s">
        <v>224</v>
      </c>
      <c r="C163" s="97" t="s">
        <v>160</v>
      </c>
      <c r="D163" s="97" t="s">
        <v>161</v>
      </c>
      <c r="E163" s="44"/>
      <c r="F163" s="128" t="s">
        <v>162</v>
      </c>
      <c r="G163" s="128" t="s">
        <v>163</v>
      </c>
      <c r="H163" s="22"/>
      <c r="L163" s="22"/>
      <c r="M163" s="22"/>
    </row>
    <row r="164" spans="1:13" x14ac:dyDescent="0.35">
      <c r="A164" s="24" t="s">
        <v>226</v>
      </c>
      <c r="B164" s="22" t="s">
        <v>227</v>
      </c>
      <c r="C164" s="101">
        <v>52111.915000000001</v>
      </c>
      <c r="D164" s="101">
        <v>30069.621999999999</v>
      </c>
      <c r="E164" s="60"/>
      <c r="F164" s="117">
        <f>IF($C$167=0,"",IF(C164="[for completion]","",C164/$C$167))</f>
        <v>0.93349946541161366</v>
      </c>
      <c r="G164" s="117">
        <f t="shared" ref="G164" si="15">IF($D$167=0,"",IF(D164="[for completion]","",D164/$D$167))</f>
        <v>0.53977243934668517</v>
      </c>
      <c r="H164" s="22"/>
      <c r="L164" s="22"/>
      <c r="M164" s="22"/>
    </row>
    <row r="165" spans="1:13" x14ac:dyDescent="0.35">
      <c r="A165" s="24" t="s">
        <v>228</v>
      </c>
      <c r="B165" s="22" t="s">
        <v>229</v>
      </c>
      <c r="C165" s="101">
        <v>1213.75</v>
      </c>
      <c r="D165" s="101">
        <v>25638.339</v>
      </c>
      <c r="E165" s="60"/>
      <c r="F165" s="117">
        <f t="shared" ref="F165:F166" si="16">IF($C$167=0,"",IF(C165="[for completion]","",C165/$C$167))</f>
        <v>2.1742340041492357E-2</v>
      </c>
      <c r="G165" s="117">
        <f>IF($D$167=0,"",IF(D165="[for completion]","",D165/$D$167))</f>
        <v>0.46022756065331494</v>
      </c>
      <c r="H165" s="22"/>
      <c r="L165" s="22"/>
      <c r="M165" s="22"/>
    </row>
    <row r="166" spans="1:13" x14ac:dyDescent="0.35">
      <c r="A166" s="24" t="s">
        <v>230</v>
      </c>
      <c r="B166" s="22" t="s">
        <v>92</v>
      </c>
      <c r="C166" s="101">
        <v>2498.5929999999998</v>
      </c>
      <c r="E166" s="60"/>
      <c r="F166" s="117">
        <f t="shared" si="16"/>
        <v>4.4758194546893927E-2</v>
      </c>
      <c r="G166" s="117">
        <f t="shared" ref="G166" si="17">IF($D$167=0,"",IF(D166="[for completion]","",D166/$D$167))</f>
        <v>0</v>
      </c>
      <c r="H166" s="22"/>
      <c r="L166" s="22"/>
      <c r="M166" s="22"/>
    </row>
    <row r="167" spans="1:13" x14ac:dyDescent="0.35">
      <c r="A167" s="24" t="s">
        <v>231</v>
      </c>
      <c r="B167" s="61" t="s">
        <v>94</v>
      </c>
      <c r="C167" s="49">
        <f>SUM(C164:C166)</f>
        <v>55824.258000000002</v>
      </c>
      <c r="D167" s="49">
        <f>SUM(D164:D166)</f>
        <v>55707.960999999996</v>
      </c>
      <c r="E167" s="60"/>
      <c r="F167" s="117">
        <f>SUM(F164:F166)</f>
        <v>0.99999999999999989</v>
      </c>
      <c r="G167" s="117">
        <f>SUM(G164:G166)</f>
        <v>1</v>
      </c>
      <c r="H167" s="22"/>
      <c r="L167" s="22"/>
      <c r="M167" s="22"/>
    </row>
    <row r="168" spans="1:13" hidden="1" outlineLevel="1" x14ac:dyDescent="0.35">
      <c r="A168" s="24" t="s">
        <v>232</v>
      </c>
      <c r="B168" s="61"/>
      <c r="C168" s="22"/>
      <c r="D168" s="22"/>
      <c r="E168" s="60"/>
      <c r="F168" s="117"/>
      <c r="G168" s="129"/>
      <c r="H168" s="22"/>
      <c r="L168" s="22"/>
      <c r="M168" s="22"/>
    </row>
    <row r="169" spans="1:13" hidden="1" outlineLevel="1" x14ac:dyDescent="0.35">
      <c r="A169" s="24" t="s">
        <v>233</v>
      </c>
      <c r="B169" s="61"/>
      <c r="C169" s="22"/>
      <c r="D169" s="22"/>
      <c r="E169" s="60"/>
      <c r="F169" s="117"/>
      <c r="G169" s="129"/>
      <c r="H169" s="22"/>
      <c r="L169" s="22"/>
      <c r="M169" s="22"/>
    </row>
    <row r="170" spans="1:13" hidden="1" outlineLevel="1" x14ac:dyDescent="0.35">
      <c r="A170" s="24" t="s">
        <v>234</v>
      </c>
      <c r="B170" s="61"/>
      <c r="C170" s="22"/>
      <c r="D170" s="22"/>
      <c r="E170" s="60"/>
      <c r="F170" s="117"/>
      <c r="G170" s="129"/>
      <c r="H170" s="22"/>
      <c r="L170" s="22"/>
      <c r="M170" s="22"/>
    </row>
    <row r="171" spans="1:13" hidden="1" outlineLevel="1" x14ac:dyDescent="0.35">
      <c r="A171" s="24" t="s">
        <v>235</v>
      </c>
      <c r="B171" s="61"/>
      <c r="C171" s="22"/>
      <c r="D171" s="22"/>
      <c r="E171" s="60"/>
      <c r="F171" s="117"/>
      <c r="G171" s="129"/>
      <c r="H171" s="22"/>
      <c r="L171" s="22"/>
      <c r="M171" s="22"/>
    </row>
    <row r="172" spans="1:13" hidden="1" outlineLevel="1" x14ac:dyDescent="0.35">
      <c r="A172" s="24" t="s">
        <v>236</v>
      </c>
      <c r="B172" s="61"/>
      <c r="C172" s="22"/>
      <c r="D172" s="22"/>
      <c r="E172" s="60"/>
      <c r="F172" s="117"/>
      <c r="G172" s="129"/>
      <c r="H172" s="22"/>
      <c r="L172" s="22"/>
      <c r="M172" s="22"/>
    </row>
    <row r="173" spans="1:13" ht="15" customHeight="1" collapsed="1" x14ac:dyDescent="0.35">
      <c r="A173" s="42"/>
      <c r="B173" s="43" t="s">
        <v>237</v>
      </c>
      <c r="C173" s="42" t="s">
        <v>61</v>
      </c>
      <c r="D173" s="42"/>
      <c r="E173" s="44"/>
      <c r="F173" s="124" t="s">
        <v>238</v>
      </c>
      <c r="G173" s="124"/>
      <c r="H173" s="22"/>
      <c r="L173" s="22"/>
      <c r="M173" s="22"/>
    </row>
    <row r="174" spans="1:13" ht="15" customHeight="1" x14ac:dyDescent="0.35">
      <c r="A174" s="24" t="s">
        <v>239</v>
      </c>
      <c r="B174" s="40" t="s">
        <v>240</v>
      </c>
      <c r="C174" s="101">
        <v>48.377000000000002</v>
      </c>
      <c r="D174" s="37"/>
      <c r="E174" s="30"/>
      <c r="F174" s="115">
        <f>IF($C$179=0,"",IF(C174="[for completion]","",C174/$C$179))</f>
        <v>6.6197345182270884E-3</v>
      </c>
      <c r="G174" s="115"/>
      <c r="H174" s="22"/>
      <c r="L174" s="22"/>
      <c r="M174" s="22"/>
    </row>
    <row r="175" spans="1:13" ht="30.75" customHeight="1" x14ac:dyDescent="0.35">
      <c r="A175" s="24" t="s">
        <v>9</v>
      </c>
      <c r="B175" s="40" t="s">
        <v>1321</v>
      </c>
      <c r="C175" s="107"/>
      <c r="E175" s="52"/>
      <c r="F175" s="115">
        <f>IF($C$179=0,"",IF(C175="[for completion]","",C175/$C$179))</f>
        <v>0</v>
      </c>
      <c r="G175" s="115"/>
      <c r="H175" s="22"/>
      <c r="L175" s="22"/>
      <c r="M175" s="22"/>
    </row>
    <row r="176" spans="1:13" x14ac:dyDescent="0.35">
      <c r="A176" s="24" t="s">
        <v>241</v>
      </c>
      <c r="B176" s="40" t="s">
        <v>242</v>
      </c>
      <c r="C176" s="107">
        <v>1349.3389999999999</v>
      </c>
      <c r="E176" s="52"/>
      <c r="F176" s="115">
        <f>IF($C$179=0,"",IF(C176="[for completion]","",C176/$C$179))</f>
        <v>0.1846386910120516</v>
      </c>
      <c r="G176" s="115"/>
      <c r="H176" s="22"/>
      <c r="L176" s="22"/>
      <c r="M176" s="22"/>
    </row>
    <row r="177" spans="1:13" x14ac:dyDescent="0.35">
      <c r="A177" s="24" t="s">
        <v>243</v>
      </c>
      <c r="B177" s="40" t="s">
        <v>244</v>
      </c>
      <c r="C177" s="107">
        <v>5910.2809999999999</v>
      </c>
      <c r="E177" s="52"/>
      <c r="F177" s="115">
        <f t="shared" ref="F177:F187" si="18">IF($C$179=0,"",IF(C177="[for completion]","",C177/$C$179))</f>
        <v>0.80874157446972139</v>
      </c>
      <c r="G177" s="115"/>
      <c r="H177" s="22"/>
      <c r="L177" s="22"/>
      <c r="M177" s="22"/>
    </row>
    <row r="178" spans="1:13" x14ac:dyDescent="0.35">
      <c r="A178" s="24" t="s">
        <v>245</v>
      </c>
      <c r="B178" s="40" t="s">
        <v>92</v>
      </c>
      <c r="C178" s="101"/>
      <c r="E178" s="52"/>
      <c r="F178" s="115">
        <f t="shared" si="18"/>
        <v>0</v>
      </c>
      <c r="G178" s="115"/>
      <c r="H178" s="22"/>
      <c r="L178" s="22"/>
      <c r="M178" s="22"/>
    </row>
    <row r="179" spans="1:13" x14ac:dyDescent="0.35">
      <c r="A179" s="24" t="s">
        <v>10</v>
      </c>
      <c r="B179" s="56" t="s">
        <v>94</v>
      </c>
      <c r="C179" s="107">
        <f>SUM(C174:C177)</f>
        <v>7307.9969999999994</v>
      </c>
      <c r="E179" s="52"/>
      <c r="F179" s="116">
        <f>SUM(F174:F178)</f>
        <v>1</v>
      </c>
      <c r="G179" s="115"/>
      <c r="H179" s="22"/>
      <c r="L179" s="22"/>
      <c r="M179" s="22"/>
    </row>
    <row r="180" spans="1:13" outlineLevel="1" x14ac:dyDescent="0.35">
      <c r="A180" s="24" t="s">
        <v>246</v>
      </c>
      <c r="B180" s="62" t="s">
        <v>247</v>
      </c>
      <c r="E180" s="52"/>
      <c r="F180" s="115">
        <f t="shared" si="18"/>
        <v>0</v>
      </c>
      <c r="G180" s="115"/>
      <c r="H180" s="22"/>
      <c r="L180" s="22"/>
      <c r="M180" s="22"/>
    </row>
    <row r="181" spans="1:13" s="62" customFormat="1" ht="29" outlineLevel="1" x14ac:dyDescent="0.35">
      <c r="A181" s="24" t="s">
        <v>248</v>
      </c>
      <c r="B181" s="62" t="s">
        <v>249</v>
      </c>
      <c r="F181" s="115">
        <f t="shared" si="18"/>
        <v>0</v>
      </c>
      <c r="G181" s="130"/>
    </row>
    <row r="182" spans="1:13" ht="29" outlineLevel="1" x14ac:dyDescent="0.35">
      <c r="A182" s="24" t="s">
        <v>250</v>
      </c>
      <c r="B182" s="62" t="s">
        <v>251</v>
      </c>
      <c r="E182" s="52"/>
      <c r="F182" s="115">
        <f t="shared" si="18"/>
        <v>0</v>
      </c>
      <c r="G182" s="115"/>
      <c r="H182" s="22"/>
      <c r="L182" s="22"/>
      <c r="M182" s="22"/>
    </row>
    <row r="183" spans="1:13" outlineLevel="1" x14ac:dyDescent="0.35">
      <c r="A183" s="24" t="s">
        <v>252</v>
      </c>
      <c r="B183" s="62" t="s">
        <v>253</v>
      </c>
      <c r="C183" s="107">
        <v>1349.3389999999999</v>
      </c>
      <c r="E183" s="52"/>
      <c r="F183" s="115">
        <f t="shared" si="18"/>
        <v>0.1846386910120516</v>
      </c>
      <c r="G183" s="115"/>
      <c r="H183" s="22"/>
      <c r="L183" s="22"/>
      <c r="M183" s="22"/>
    </row>
    <row r="184" spans="1:13" s="62" customFormat="1" outlineLevel="1" x14ac:dyDescent="0.35">
      <c r="A184" s="24" t="s">
        <v>254</v>
      </c>
      <c r="B184" s="62" t="s">
        <v>255</v>
      </c>
      <c r="F184" s="115">
        <f t="shared" si="18"/>
        <v>0</v>
      </c>
      <c r="G184" s="130"/>
    </row>
    <row r="185" spans="1:13" outlineLevel="1" x14ac:dyDescent="0.35">
      <c r="A185" s="24" t="s">
        <v>256</v>
      </c>
      <c r="B185" s="62" t="s">
        <v>257</v>
      </c>
      <c r="E185" s="52"/>
      <c r="F185" s="115">
        <f t="shared" si="18"/>
        <v>0</v>
      </c>
      <c r="G185" s="115"/>
      <c r="H185" s="22"/>
      <c r="L185" s="22"/>
      <c r="M185" s="22"/>
    </row>
    <row r="186" spans="1:13" outlineLevel="1" x14ac:dyDescent="0.35">
      <c r="A186" s="24" t="s">
        <v>258</v>
      </c>
      <c r="B186" s="62" t="s">
        <v>259</v>
      </c>
      <c r="E186" s="52"/>
      <c r="F186" s="115">
        <f t="shared" si="18"/>
        <v>0</v>
      </c>
      <c r="G186" s="115"/>
      <c r="H186" s="22"/>
      <c r="L186" s="22"/>
      <c r="M186" s="22"/>
    </row>
    <row r="187" spans="1:13" outlineLevel="1" x14ac:dyDescent="0.35">
      <c r="A187" s="24" t="s">
        <v>260</v>
      </c>
      <c r="B187" s="62" t="s">
        <v>261</v>
      </c>
      <c r="C187" s="107">
        <v>5958.6580000000004</v>
      </c>
      <c r="E187" s="52"/>
      <c r="F187" s="115">
        <f t="shared" si="18"/>
        <v>0.81536130898794856</v>
      </c>
      <c r="G187" s="115"/>
      <c r="H187" s="22"/>
      <c r="L187" s="22"/>
      <c r="M187" s="22"/>
    </row>
    <row r="188" spans="1:13" outlineLevel="1" x14ac:dyDescent="0.35">
      <c r="A188" s="24" t="s">
        <v>262</v>
      </c>
      <c r="B188" s="62"/>
      <c r="E188" s="52"/>
      <c r="F188" s="115"/>
      <c r="G188" s="115"/>
      <c r="H188" s="22"/>
      <c r="L188" s="22"/>
      <c r="M188" s="22"/>
    </row>
    <row r="189" spans="1:13" outlineLevel="1" x14ac:dyDescent="0.35">
      <c r="A189" s="24" t="s">
        <v>263</v>
      </c>
      <c r="B189" s="62"/>
      <c r="E189" s="52"/>
      <c r="F189" s="115"/>
      <c r="G189" s="115"/>
      <c r="H189" s="22"/>
      <c r="L189" s="22"/>
      <c r="M189" s="22"/>
    </row>
    <row r="190" spans="1:13" outlineLevel="1" x14ac:dyDescent="0.35">
      <c r="A190" s="24" t="s">
        <v>264</v>
      </c>
      <c r="B190" s="62"/>
      <c r="E190" s="52"/>
      <c r="F190" s="115"/>
      <c r="G190" s="115"/>
      <c r="H190" s="22"/>
      <c r="L190" s="22"/>
      <c r="M190" s="22"/>
    </row>
    <row r="191" spans="1:13" outlineLevel="1" x14ac:dyDescent="0.35">
      <c r="A191" s="24" t="s">
        <v>265</v>
      </c>
      <c r="B191" s="53"/>
      <c r="E191" s="52"/>
      <c r="F191" s="115">
        <f t="shared" ref="F191" si="19">IF($C$179=0,"",IF(C191="[for completion]","",C191/$C$179))</f>
        <v>0</v>
      </c>
      <c r="G191" s="115"/>
      <c r="H191" s="22"/>
      <c r="L191" s="22"/>
      <c r="M191" s="22"/>
    </row>
    <row r="192" spans="1:13" ht="15" customHeight="1" x14ac:dyDescent="0.35">
      <c r="A192" s="42"/>
      <c r="B192" s="43" t="s">
        <v>266</v>
      </c>
      <c r="C192" s="42" t="s">
        <v>61</v>
      </c>
      <c r="D192" s="42"/>
      <c r="E192" s="44"/>
      <c r="F192" s="124" t="s">
        <v>238</v>
      </c>
      <c r="G192" s="124"/>
      <c r="H192" s="22"/>
      <c r="L192" s="22"/>
      <c r="M192" s="22"/>
    </row>
    <row r="193" spans="1:13" x14ac:dyDescent="0.35">
      <c r="A193" s="24" t="s">
        <v>267</v>
      </c>
      <c r="B193" s="40" t="s">
        <v>268</v>
      </c>
      <c r="C193" s="101">
        <v>7307.9970000000003</v>
      </c>
      <c r="E193" s="49"/>
      <c r="F193" s="115">
        <f t="shared" ref="F193:F206" si="20">IF($C$208=0,"",IF(C193="[for completion]","",C193/$C$208))</f>
        <v>1</v>
      </c>
      <c r="G193" s="115"/>
      <c r="H193" s="22"/>
      <c r="L193" s="22"/>
      <c r="M193" s="22"/>
    </row>
    <row r="194" spans="1:13" x14ac:dyDescent="0.35">
      <c r="A194" s="24" t="s">
        <v>269</v>
      </c>
      <c r="B194" s="40" t="s">
        <v>270</v>
      </c>
      <c r="E194" s="52"/>
      <c r="F194" s="115">
        <f t="shared" si="20"/>
        <v>0</v>
      </c>
      <c r="G194" s="116"/>
      <c r="H194" s="22"/>
      <c r="L194" s="22"/>
      <c r="M194" s="22"/>
    </row>
    <row r="195" spans="1:13" x14ac:dyDescent="0.35">
      <c r="A195" s="24" t="s">
        <v>271</v>
      </c>
      <c r="B195" s="40" t="s">
        <v>272</v>
      </c>
      <c r="E195" s="52"/>
      <c r="F195" s="115">
        <f t="shared" si="20"/>
        <v>0</v>
      </c>
      <c r="G195" s="116"/>
      <c r="H195" s="22"/>
      <c r="L195" s="22"/>
      <c r="M195" s="22"/>
    </row>
    <row r="196" spans="1:13" x14ac:dyDescent="0.35">
      <c r="A196" s="24" t="s">
        <v>273</v>
      </c>
      <c r="B196" s="40" t="s">
        <v>274</v>
      </c>
      <c r="E196" s="52"/>
      <c r="F196" s="115">
        <f t="shared" si="20"/>
        <v>0</v>
      </c>
      <c r="G196" s="116"/>
      <c r="H196" s="22"/>
      <c r="L196" s="22"/>
      <c r="M196" s="22"/>
    </row>
    <row r="197" spans="1:13" x14ac:dyDescent="0.35">
      <c r="A197" s="24" t="s">
        <v>275</v>
      </c>
      <c r="B197" s="40" t="s">
        <v>276</v>
      </c>
      <c r="E197" s="52"/>
      <c r="F197" s="115">
        <f t="shared" si="20"/>
        <v>0</v>
      </c>
      <c r="G197" s="116"/>
      <c r="H197" s="22"/>
      <c r="L197" s="22"/>
      <c r="M197" s="22"/>
    </row>
    <row r="198" spans="1:13" x14ac:dyDescent="0.35">
      <c r="A198" s="24" t="s">
        <v>277</v>
      </c>
      <c r="B198" s="40" t="s">
        <v>278</v>
      </c>
      <c r="E198" s="52"/>
      <c r="F198" s="115">
        <f t="shared" si="20"/>
        <v>0</v>
      </c>
      <c r="G198" s="116"/>
      <c r="H198" s="22"/>
      <c r="L198" s="22"/>
      <c r="M198" s="22"/>
    </row>
    <row r="199" spans="1:13" x14ac:dyDescent="0.35">
      <c r="A199" s="24" t="s">
        <v>279</v>
      </c>
      <c r="B199" s="40" t="s">
        <v>280</v>
      </c>
      <c r="E199" s="52"/>
      <c r="F199" s="115">
        <f t="shared" si="20"/>
        <v>0</v>
      </c>
      <c r="G199" s="116"/>
      <c r="H199" s="22"/>
      <c r="L199" s="22"/>
      <c r="M199" s="22"/>
    </row>
    <row r="200" spans="1:13" x14ac:dyDescent="0.35">
      <c r="A200" s="24" t="s">
        <v>281</v>
      </c>
      <c r="B200" s="40" t="s">
        <v>12</v>
      </c>
      <c r="E200" s="52"/>
      <c r="F200" s="115">
        <f t="shared" si="20"/>
        <v>0</v>
      </c>
      <c r="G200" s="116"/>
      <c r="H200" s="22"/>
      <c r="L200" s="22"/>
      <c r="M200" s="22"/>
    </row>
    <row r="201" spans="1:13" x14ac:dyDescent="0.35">
      <c r="A201" s="24" t="s">
        <v>282</v>
      </c>
      <c r="B201" s="40" t="s">
        <v>283</v>
      </c>
      <c r="E201" s="52"/>
      <c r="F201" s="115">
        <f t="shared" si="20"/>
        <v>0</v>
      </c>
      <c r="G201" s="116"/>
      <c r="H201" s="22"/>
      <c r="L201" s="22"/>
      <c r="M201" s="22"/>
    </row>
    <row r="202" spans="1:13" x14ac:dyDescent="0.35">
      <c r="A202" s="24" t="s">
        <v>284</v>
      </c>
      <c r="B202" s="40" t="s">
        <v>285</v>
      </c>
      <c r="E202" s="52"/>
      <c r="F202" s="115">
        <f t="shared" si="20"/>
        <v>0</v>
      </c>
      <c r="G202" s="116"/>
      <c r="H202" s="22"/>
      <c r="L202" s="22"/>
      <c r="M202" s="22"/>
    </row>
    <row r="203" spans="1:13" x14ac:dyDescent="0.35">
      <c r="A203" s="24" t="s">
        <v>286</v>
      </c>
      <c r="B203" s="40" t="s">
        <v>287</v>
      </c>
      <c r="E203" s="52"/>
      <c r="F203" s="115">
        <f t="shared" si="20"/>
        <v>0</v>
      </c>
      <c r="G203" s="116"/>
      <c r="H203" s="22"/>
      <c r="L203" s="22"/>
      <c r="M203" s="22"/>
    </row>
    <row r="204" spans="1:13" x14ac:dyDescent="0.35">
      <c r="A204" s="24" t="s">
        <v>288</v>
      </c>
      <c r="B204" s="40" t="s">
        <v>289</v>
      </c>
      <c r="E204" s="52"/>
      <c r="F204" s="115">
        <f t="shared" si="20"/>
        <v>0</v>
      </c>
      <c r="G204" s="116"/>
      <c r="H204" s="22"/>
      <c r="L204" s="22"/>
      <c r="M204" s="22"/>
    </row>
    <row r="205" spans="1:13" x14ac:dyDescent="0.35">
      <c r="A205" s="24" t="s">
        <v>290</v>
      </c>
      <c r="B205" s="40" t="s">
        <v>291</v>
      </c>
      <c r="E205" s="52"/>
      <c r="F205" s="115">
        <f t="shared" si="20"/>
        <v>0</v>
      </c>
      <c r="G205" s="116"/>
      <c r="H205" s="22"/>
      <c r="L205" s="22"/>
      <c r="M205" s="22"/>
    </row>
    <row r="206" spans="1:13" x14ac:dyDescent="0.35">
      <c r="A206" s="24" t="s">
        <v>292</v>
      </c>
      <c r="B206" s="40" t="s">
        <v>92</v>
      </c>
      <c r="E206" s="52"/>
      <c r="F206" s="115">
        <f t="shared" si="20"/>
        <v>0</v>
      </c>
      <c r="G206" s="116"/>
      <c r="H206" s="22"/>
      <c r="L206" s="22"/>
      <c r="M206" s="22"/>
    </row>
    <row r="207" spans="1:13" x14ac:dyDescent="0.35">
      <c r="A207" s="24" t="s">
        <v>293</v>
      </c>
      <c r="B207" s="51" t="s">
        <v>294</v>
      </c>
      <c r="C207" s="101">
        <f>C193</f>
        <v>7307.9970000000003</v>
      </c>
      <c r="E207" s="52"/>
      <c r="F207" s="115"/>
      <c r="G207" s="116"/>
      <c r="H207" s="22"/>
      <c r="L207" s="22"/>
      <c r="M207" s="22"/>
    </row>
    <row r="208" spans="1:13" x14ac:dyDescent="0.35">
      <c r="A208" s="24" t="s">
        <v>295</v>
      </c>
      <c r="B208" s="56" t="s">
        <v>94</v>
      </c>
      <c r="C208" s="101">
        <f>C207</f>
        <v>7307.9970000000003</v>
      </c>
      <c r="D208" s="40"/>
      <c r="E208" s="52"/>
      <c r="F208" s="116">
        <f>SUM(F193:F206)</f>
        <v>1</v>
      </c>
      <c r="G208" s="116"/>
      <c r="H208" s="22"/>
      <c r="L208" s="22"/>
      <c r="M208" s="22"/>
    </row>
    <row r="209" spans="1:13" hidden="1" outlineLevel="1" x14ac:dyDescent="0.35">
      <c r="A209" s="24" t="s">
        <v>296</v>
      </c>
      <c r="B209" s="53"/>
      <c r="E209" s="52"/>
      <c r="F209" s="115">
        <f>IF($C$208=0,"",IF(C209="[for completion]","",C209/$C$208))</f>
        <v>0</v>
      </c>
      <c r="G209" s="116"/>
      <c r="H209" s="22"/>
      <c r="L209" s="22"/>
      <c r="M209" s="22"/>
    </row>
    <row r="210" spans="1:13" hidden="1" outlineLevel="1" x14ac:dyDescent="0.35">
      <c r="A210" s="24" t="s">
        <v>297</v>
      </c>
      <c r="B210" s="53"/>
      <c r="E210" s="52"/>
      <c r="F210" s="115">
        <f t="shared" ref="F210:F215" si="21">IF($C$208=0,"",IF(C210="[for completion]","",C210/$C$208))</f>
        <v>0</v>
      </c>
      <c r="G210" s="116"/>
      <c r="H210" s="22"/>
      <c r="L210" s="22"/>
      <c r="M210" s="22"/>
    </row>
    <row r="211" spans="1:13" hidden="1" outlineLevel="1" x14ac:dyDescent="0.35">
      <c r="A211" s="24" t="s">
        <v>298</v>
      </c>
      <c r="B211" s="53"/>
      <c r="E211" s="52"/>
      <c r="F211" s="115">
        <f t="shared" si="21"/>
        <v>0</v>
      </c>
      <c r="G211" s="116"/>
      <c r="H211" s="22"/>
      <c r="L211" s="22"/>
      <c r="M211" s="22"/>
    </row>
    <row r="212" spans="1:13" hidden="1" outlineLevel="1" x14ac:dyDescent="0.35">
      <c r="A212" s="24" t="s">
        <v>299</v>
      </c>
      <c r="B212" s="53"/>
      <c r="E212" s="52"/>
      <c r="F212" s="115">
        <f t="shared" si="21"/>
        <v>0</v>
      </c>
      <c r="G212" s="116"/>
      <c r="H212" s="22"/>
      <c r="L212" s="22"/>
      <c r="M212" s="22"/>
    </row>
    <row r="213" spans="1:13" hidden="1" outlineLevel="1" x14ac:dyDescent="0.35">
      <c r="A213" s="24" t="s">
        <v>300</v>
      </c>
      <c r="B213" s="53"/>
      <c r="E213" s="52"/>
      <c r="F213" s="115">
        <f t="shared" si="21"/>
        <v>0</v>
      </c>
      <c r="G213" s="116"/>
      <c r="H213" s="22"/>
      <c r="L213" s="22"/>
      <c r="M213" s="22"/>
    </row>
    <row r="214" spans="1:13" hidden="1" outlineLevel="1" x14ac:dyDescent="0.35">
      <c r="A214" s="24" t="s">
        <v>301</v>
      </c>
      <c r="B214" s="53"/>
      <c r="E214" s="52"/>
      <c r="F214" s="115">
        <f t="shared" si="21"/>
        <v>0</v>
      </c>
      <c r="G214" s="116"/>
      <c r="H214" s="22"/>
      <c r="L214" s="22"/>
      <c r="M214" s="22"/>
    </row>
    <row r="215" spans="1:13" hidden="1" outlineLevel="1" x14ac:dyDescent="0.35">
      <c r="A215" s="24" t="s">
        <v>302</v>
      </c>
      <c r="B215" s="53"/>
      <c r="E215" s="52"/>
      <c r="F215" s="115">
        <f t="shared" si="21"/>
        <v>0</v>
      </c>
      <c r="G215" s="116"/>
      <c r="H215" s="22"/>
      <c r="L215" s="22"/>
      <c r="M215" s="22"/>
    </row>
    <row r="216" spans="1:13" ht="15" customHeight="1" collapsed="1" x14ac:dyDescent="0.35">
      <c r="A216" s="42"/>
      <c r="B216" s="43" t="s">
        <v>303</v>
      </c>
      <c r="C216" s="42" t="s">
        <v>61</v>
      </c>
      <c r="D216" s="42"/>
      <c r="E216" s="44"/>
      <c r="F216" s="124" t="s">
        <v>83</v>
      </c>
      <c r="G216" s="124" t="s">
        <v>225</v>
      </c>
      <c r="H216" s="22"/>
      <c r="L216" s="22"/>
      <c r="M216" s="22"/>
    </row>
    <row r="217" spans="1:13" x14ac:dyDescent="0.35">
      <c r="A217" s="24" t="s">
        <v>304</v>
      </c>
      <c r="B217" s="20" t="s">
        <v>305</v>
      </c>
      <c r="C217" s="101">
        <v>7307.9970000000003</v>
      </c>
      <c r="E217" s="60"/>
      <c r="F217" s="115">
        <f>IF($C$220=0,"",IF(C217="[for completion]","",C217/$C$38))</f>
        <v>0.10865197778943328</v>
      </c>
      <c r="G217" s="115">
        <f>IF($C$220=0,"",IF(C217="[for completion]","",C217/$C$39))</f>
        <v>0.13091077717504102</v>
      </c>
      <c r="H217" s="22"/>
      <c r="L217" s="22"/>
      <c r="M217" s="22"/>
    </row>
    <row r="218" spans="1:13" x14ac:dyDescent="0.35">
      <c r="A218" s="24" t="s">
        <v>306</v>
      </c>
      <c r="B218" s="20" t="s">
        <v>307</v>
      </c>
      <c r="C218" s="101">
        <v>9000</v>
      </c>
      <c r="E218" s="60"/>
      <c r="F218" s="115">
        <f>IF($C$220=0,"",IF(C218="[for completion]","",C218/$C$38))</f>
        <v>0.13380790934983958</v>
      </c>
      <c r="G218" s="115">
        <f>IF($C$220=0,"",IF(C218="[for completion]","",C218/$C$39))</f>
        <v>0.16122023511714209</v>
      </c>
      <c r="H218" s="22"/>
      <c r="L218" s="22"/>
      <c r="M218" s="22"/>
    </row>
    <row r="219" spans="1:13" x14ac:dyDescent="0.35">
      <c r="A219" s="24" t="s">
        <v>308</v>
      </c>
      <c r="B219" s="20" t="s">
        <v>92</v>
      </c>
      <c r="C219" s="101">
        <v>0</v>
      </c>
      <c r="E219" s="60"/>
      <c r="F219" s="115">
        <f t="shared" ref="F219:F227" si="22">IF($C$220=0,"",IF(C219="[for completion]","",C219/$C$220))</f>
        <v>0</v>
      </c>
      <c r="G219" s="115">
        <f t="shared" ref="G219:G227" si="23">IF($C$220=0,"",IF(C219="[for completion]","",C219/$C$220))</f>
        <v>0</v>
      </c>
      <c r="H219" s="22"/>
      <c r="L219" s="22"/>
      <c r="M219" s="22"/>
    </row>
    <row r="220" spans="1:13" x14ac:dyDescent="0.35">
      <c r="A220" s="24" t="s">
        <v>309</v>
      </c>
      <c r="B220" s="56" t="s">
        <v>94</v>
      </c>
      <c r="C220" s="101">
        <f>SUM(C217:C219)</f>
        <v>16307.996999999999</v>
      </c>
      <c r="E220" s="60"/>
      <c r="F220" s="110">
        <f>SUM(F217:F219)</f>
        <v>0.24245988713927286</v>
      </c>
      <c r="G220" s="110">
        <f>SUM(G217:G219)</f>
        <v>0.29213101229218308</v>
      </c>
      <c r="H220" s="22"/>
      <c r="L220" s="22"/>
      <c r="M220" s="22"/>
    </row>
    <row r="221" spans="1:13" hidden="1" outlineLevel="1" x14ac:dyDescent="0.35">
      <c r="A221" s="24" t="s">
        <v>310</v>
      </c>
      <c r="B221" s="53"/>
      <c r="E221" s="60"/>
      <c r="F221" s="115">
        <f t="shared" si="22"/>
        <v>0</v>
      </c>
      <c r="G221" s="115">
        <f t="shared" si="23"/>
        <v>0</v>
      </c>
      <c r="H221" s="22"/>
      <c r="L221" s="22"/>
      <c r="M221" s="22"/>
    </row>
    <row r="222" spans="1:13" hidden="1" outlineLevel="1" x14ac:dyDescent="0.35">
      <c r="A222" s="24" t="s">
        <v>311</v>
      </c>
      <c r="B222" s="53"/>
      <c r="E222" s="60"/>
      <c r="F222" s="115">
        <f t="shared" si="22"/>
        <v>0</v>
      </c>
      <c r="G222" s="115">
        <f t="shared" si="23"/>
        <v>0</v>
      </c>
      <c r="H222" s="22"/>
      <c r="L222" s="22"/>
      <c r="M222" s="22"/>
    </row>
    <row r="223" spans="1:13" hidden="1" outlineLevel="1" x14ac:dyDescent="0.35">
      <c r="A223" s="24" t="s">
        <v>312</v>
      </c>
      <c r="B223" s="53"/>
      <c r="E223" s="60"/>
      <c r="F223" s="115">
        <f t="shared" si="22"/>
        <v>0</v>
      </c>
      <c r="G223" s="115">
        <f t="shared" si="23"/>
        <v>0</v>
      </c>
      <c r="H223" s="22"/>
      <c r="L223" s="22"/>
      <c r="M223" s="22"/>
    </row>
    <row r="224" spans="1:13" hidden="1" outlineLevel="1" x14ac:dyDescent="0.35">
      <c r="A224" s="24" t="s">
        <v>313</v>
      </c>
      <c r="B224" s="53"/>
      <c r="E224" s="60"/>
      <c r="F224" s="115">
        <f t="shared" si="22"/>
        <v>0</v>
      </c>
      <c r="G224" s="115">
        <f t="shared" si="23"/>
        <v>0</v>
      </c>
      <c r="H224" s="22"/>
      <c r="L224" s="22"/>
      <c r="M224" s="22"/>
    </row>
    <row r="225" spans="1:14" hidden="1" outlineLevel="1" x14ac:dyDescent="0.35">
      <c r="A225" s="24" t="s">
        <v>314</v>
      </c>
      <c r="B225" s="53"/>
      <c r="E225" s="60"/>
      <c r="F225" s="115">
        <f t="shared" si="22"/>
        <v>0</v>
      </c>
      <c r="G225" s="115">
        <f t="shared" si="23"/>
        <v>0</v>
      </c>
      <c r="H225" s="22"/>
      <c r="L225" s="22"/>
      <c r="M225" s="22"/>
    </row>
    <row r="226" spans="1:14" hidden="1" outlineLevel="1" x14ac:dyDescent="0.35">
      <c r="A226" s="24" t="s">
        <v>315</v>
      </c>
      <c r="B226" s="53"/>
      <c r="E226" s="40"/>
      <c r="F226" s="115">
        <f t="shared" si="22"/>
        <v>0</v>
      </c>
      <c r="G226" s="115">
        <f t="shared" si="23"/>
        <v>0</v>
      </c>
      <c r="H226" s="22"/>
      <c r="L226" s="22"/>
      <c r="M226" s="22"/>
    </row>
    <row r="227" spans="1:14" hidden="1" outlineLevel="1" x14ac:dyDescent="0.35">
      <c r="A227" s="24" t="s">
        <v>316</v>
      </c>
      <c r="B227" s="53"/>
      <c r="E227" s="60"/>
      <c r="F227" s="115">
        <f t="shared" si="22"/>
        <v>0</v>
      </c>
      <c r="G227" s="115">
        <f t="shared" si="23"/>
        <v>0</v>
      </c>
      <c r="H227" s="22"/>
      <c r="L227" s="22"/>
      <c r="M227" s="22"/>
    </row>
    <row r="228" spans="1:14" ht="15" customHeight="1" collapsed="1" x14ac:dyDescent="0.35">
      <c r="A228" s="42"/>
      <c r="B228" s="43" t="s">
        <v>317</v>
      </c>
      <c r="C228" s="42"/>
      <c r="D228" s="42"/>
      <c r="E228" s="44"/>
      <c r="F228" s="124"/>
      <c r="G228" s="124"/>
      <c r="H228" s="22"/>
      <c r="L228" s="22"/>
      <c r="M228" s="22"/>
    </row>
    <row r="229" spans="1:14" x14ac:dyDescent="0.35">
      <c r="A229" s="24" t="s">
        <v>318</v>
      </c>
      <c r="B229" s="40" t="s">
        <v>319</v>
      </c>
      <c r="C229" s="67" t="s">
        <v>1770</v>
      </c>
      <c r="D229" s="67"/>
      <c r="H229" s="22"/>
      <c r="L229" s="22"/>
      <c r="M229" s="22"/>
    </row>
    <row r="230" spans="1:14" ht="15" customHeight="1" x14ac:dyDescent="0.35">
      <c r="A230" s="42"/>
      <c r="B230" s="43" t="s">
        <v>320</v>
      </c>
      <c r="C230" s="42"/>
      <c r="D230" s="42"/>
      <c r="E230" s="44"/>
      <c r="F230" s="124"/>
      <c r="G230" s="124"/>
      <c r="H230" s="22"/>
      <c r="L230" s="22"/>
      <c r="M230" s="22"/>
    </row>
    <row r="231" spans="1:14" x14ac:dyDescent="0.35">
      <c r="A231" s="24" t="s">
        <v>11</v>
      </c>
      <c r="B231" s="24" t="s">
        <v>1324</v>
      </c>
      <c r="C231" s="101">
        <v>53376</v>
      </c>
      <c r="E231" s="40"/>
      <c r="H231" s="22"/>
      <c r="L231" s="22"/>
      <c r="M231" s="22"/>
    </row>
    <row r="232" spans="1:14" x14ac:dyDescent="0.35">
      <c r="A232" s="24" t="s">
        <v>321</v>
      </c>
      <c r="B232" s="63" t="s">
        <v>322</v>
      </c>
      <c r="C232" s="24" t="s">
        <v>1337</v>
      </c>
      <c r="E232" s="40"/>
      <c r="H232" s="22"/>
      <c r="L232" s="22"/>
      <c r="M232" s="22"/>
    </row>
    <row r="233" spans="1:14" x14ac:dyDescent="0.35">
      <c r="A233" s="24" t="s">
        <v>323</v>
      </c>
      <c r="B233" s="63" t="s">
        <v>324</v>
      </c>
      <c r="C233" s="24" t="s">
        <v>1337</v>
      </c>
      <c r="E233" s="40"/>
      <c r="H233" s="22"/>
      <c r="L233" s="22"/>
      <c r="M233" s="22"/>
    </row>
    <row r="234" spans="1:14" hidden="1" outlineLevel="1" x14ac:dyDescent="0.35">
      <c r="A234" s="24" t="s">
        <v>325</v>
      </c>
      <c r="B234" s="38" t="s">
        <v>326</v>
      </c>
      <c r="C234" s="40"/>
      <c r="D234" s="40"/>
      <c r="E234" s="40"/>
      <c r="H234" s="22"/>
      <c r="L234" s="22"/>
      <c r="M234" s="22"/>
    </row>
    <row r="235" spans="1:14" hidden="1" outlineLevel="1" x14ac:dyDescent="0.35">
      <c r="A235" s="24" t="s">
        <v>327</v>
      </c>
      <c r="B235" s="38" t="s">
        <v>328</v>
      </c>
      <c r="C235" s="40"/>
      <c r="D235" s="40"/>
      <c r="E235" s="40"/>
      <c r="H235" s="22"/>
      <c r="L235" s="22"/>
      <c r="M235" s="22"/>
    </row>
    <row r="236" spans="1:14" hidden="1" outlineLevel="1" x14ac:dyDescent="0.35">
      <c r="A236" s="24" t="s">
        <v>329</v>
      </c>
      <c r="B236" s="38" t="s">
        <v>330</v>
      </c>
      <c r="C236" s="40"/>
      <c r="D236" s="40"/>
      <c r="E236" s="40"/>
      <c r="H236" s="22"/>
      <c r="L236" s="22"/>
      <c r="M236" s="22"/>
    </row>
    <row r="237" spans="1:14" hidden="1" outlineLevel="1" x14ac:dyDescent="0.35">
      <c r="A237" s="24" t="s">
        <v>331</v>
      </c>
      <c r="C237" s="40"/>
      <c r="D237" s="40"/>
      <c r="E237" s="40"/>
      <c r="H237" s="22"/>
      <c r="L237" s="22"/>
      <c r="M237" s="22"/>
    </row>
    <row r="238" spans="1:14" hidden="1" outlineLevel="1" x14ac:dyDescent="0.35">
      <c r="A238" s="24" t="s">
        <v>332</v>
      </c>
      <c r="C238" s="40"/>
      <c r="D238" s="40"/>
      <c r="E238" s="40"/>
      <c r="H238" s="22"/>
      <c r="L238" s="22"/>
      <c r="M238" s="22"/>
    </row>
    <row r="239" spans="1:14" hidden="1" outlineLevel="1" x14ac:dyDescent="0.35">
      <c r="A239" s="24" t="s">
        <v>333</v>
      </c>
      <c r="D239"/>
      <c r="E239"/>
      <c r="F239" s="131"/>
      <c r="G239" s="131"/>
      <c r="H239" s="22"/>
      <c r="K239" s="64"/>
      <c r="L239" s="64"/>
      <c r="M239" s="64"/>
      <c r="N239" s="64"/>
    </row>
    <row r="240" spans="1:14" hidden="1" outlineLevel="1" x14ac:dyDescent="0.35">
      <c r="A240" s="24" t="s">
        <v>334</v>
      </c>
      <c r="D240"/>
      <c r="E240"/>
      <c r="F240" s="131"/>
      <c r="G240" s="131"/>
      <c r="H240" s="22"/>
      <c r="K240" s="64"/>
      <c r="L240" s="64"/>
      <c r="M240" s="64"/>
      <c r="N240" s="64"/>
    </row>
    <row r="241" spans="1:14" hidden="1" outlineLevel="1" x14ac:dyDescent="0.35">
      <c r="A241" s="24" t="s">
        <v>335</v>
      </c>
      <c r="D241"/>
      <c r="E241"/>
      <c r="F241" s="131"/>
      <c r="G241" s="131"/>
      <c r="H241" s="22"/>
      <c r="K241" s="64"/>
      <c r="L241" s="64"/>
      <c r="M241" s="64"/>
      <c r="N241" s="64"/>
    </row>
    <row r="242" spans="1:14" hidden="1" outlineLevel="1" x14ac:dyDescent="0.35">
      <c r="A242" s="24" t="s">
        <v>336</v>
      </c>
      <c r="D242"/>
      <c r="E242"/>
      <c r="F242" s="131"/>
      <c r="G242" s="131"/>
      <c r="H242" s="22"/>
      <c r="K242" s="64"/>
      <c r="L242" s="64"/>
      <c r="M242" s="64"/>
      <c r="N242" s="64"/>
    </row>
    <row r="243" spans="1:14" hidden="1" outlineLevel="1" x14ac:dyDescent="0.35">
      <c r="A243" s="24" t="s">
        <v>337</v>
      </c>
      <c r="D243"/>
      <c r="E243"/>
      <c r="F243" s="131"/>
      <c r="G243" s="131"/>
      <c r="H243" s="22"/>
      <c r="K243" s="64"/>
      <c r="L243" s="64"/>
      <c r="M243" s="64"/>
      <c r="N243" s="64"/>
    </row>
    <row r="244" spans="1:14" hidden="1" outlineLevel="1" x14ac:dyDescent="0.35">
      <c r="A244" s="24" t="s">
        <v>338</v>
      </c>
      <c r="D244"/>
      <c r="E244"/>
      <c r="F244" s="131"/>
      <c r="G244" s="131"/>
      <c r="H244" s="22"/>
      <c r="K244" s="64"/>
      <c r="L244" s="64"/>
      <c r="M244" s="64"/>
      <c r="N244" s="64"/>
    </row>
    <row r="245" spans="1:14" hidden="1" outlineLevel="1" x14ac:dyDescent="0.35">
      <c r="A245" s="24" t="s">
        <v>339</v>
      </c>
      <c r="D245"/>
      <c r="E245"/>
      <c r="F245" s="131"/>
      <c r="G245" s="131"/>
      <c r="H245" s="22"/>
      <c r="K245" s="64"/>
      <c r="L245" s="64"/>
      <c r="M245" s="64"/>
      <c r="N245" s="64"/>
    </row>
    <row r="246" spans="1:14" hidden="1" outlineLevel="1" x14ac:dyDescent="0.35">
      <c r="A246" s="24" t="s">
        <v>340</v>
      </c>
      <c r="D246"/>
      <c r="E246"/>
      <c r="F246" s="131"/>
      <c r="G246" s="131"/>
      <c r="H246" s="22"/>
      <c r="K246" s="64"/>
      <c r="L246" s="64"/>
      <c r="M246" s="64"/>
      <c r="N246" s="64"/>
    </row>
    <row r="247" spans="1:14" hidden="1" outlineLevel="1" x14ac:dyDescent="0.35">
      <c r="A247" s="24" t="s">
        <v>341</v>
      </c>
      <c r="D247"/>
      <c r="E247"/>
      <c r="F247" s="131"/>
      <c r="G247" s="131"/>
      <c r="H247" s="22"/>
      <c r="K247" s="64"/>
      <c r="L247" s="64"/>
      <c r="M247" s="64"/>
      <c r="N247" s="64"/>
    </row>
    <row r="248" spans="1:14" hidden="1" outlineLevel="1" x14ac:dyDescent="0.35">
      <c r="A248" s="24" t="s">
        <v>342</v>
      </c>
      <c r="D248"/>
      <c r="E248"/>
      <c r="F248" s="131"/>
      <c r="G248" s="131"/>
      <c r="H248" s="22"/>
      <c r="K248" s="64"/>
      <c r="L248" s="64"/>
      <c r="M248" s="64"/>
      <c r="N248" s="64"/>
    </row>
    <row r="249" spans="1:14" hidden="1" outlineLevel="1" x14ac:dyDescent="0.35">
      <c r="A249" s="24" t="s">
        <v>343</v>
      </c>
      <c r="D249"/>
      <c r="E249"/>
      <c r="F249" s="131"/>
      <c r="G249" s="131"/>
      <c r="H249" s="22"/>
      <c r="K249" s="64"/>
      <c r="L249" s="64"/>
      <c r="M249" s="64"/>
      <c r="N249" s="64"/>
    </row>
    <row r="250" spans="1:14" hidden="1" outlineLevel="1" x14ac:dyDescent="0.35">
      <c r="A250" s="24" t="s">
        <v>344</v>
      </c>
      <c r="D250"/>
      <c r="E250"/>
      <c r="F250" s="131"/>
      <c r="G250" s="131"/>
      <c r="H250" s="22"/>
      <c r="K250" s="64"/>
      <c r="L250" s="64"/>
      <c r="M250" s="64"/>
      <c r="N250" s="64"/>
    </row>
    <row r="251" spans="1:14" hidden="1" outlineLevel="1" x14ac:dyDescent="0.35">
      <c r="A251" s="24" t="s">
        <v>345</v>
      </c>
      <c r="D251"/>
      <c r="E251"/>
      <c r="F251" s="131"/>
      <c r="G251" s="131"/>
      <c r="H251" s="22"/>
      <c r="K251" s="64"/>
      <c r="L251" s="64"/>
      <c r="M251" s="64"/>
      <c r="N251" s="64"/>
    </row>
    <row r="252" spans="1:14" hidden="1" outlineLevel="1" x14ac:dyDescent="0.35">
      <c r="A252" s="24" t="s">
        <v>346</v>
      </c>
      <c r="D252"/>
      <c r="E252"/>
      <c r="F252" s="131"/>
      <c r="G252" s="131"/>
      <c r="H252" s="22"/>
      <c r="K252" s="64"/>
      <c r="L252" s="64"/>
      <c r="M252" s="64"/>
      <c r="N252" s="64"/>
    </row>
    <row r="253" spans="1:14" hidden="1" outlineLevel="1" x14ac:dyDescent="0.35">
      <c r="A253" s="24" t="s">
        <v>347</v>
      </c>
      <c r="D253"/>
      <c r="E253"/>
      <c r="F253" s="131"/>
      <c r="G253" s="131"/>
      <c r="H253" s="22"/>
      <c r="K253" s="64"/>
      <c r="L253" s="64"/>
      <c r="M253" s="64"/>
      <c r="N253" s="64"/>
    </row>
    <row r="254" spans="1:14" hidden="1" outlineLevel="1" x14ac:dyDescent="0.35">
      <c r="A254" s="24" t="s">
        <v>348</v>
      </c>
      <c r="D254"/>
      <c r="E254"/>
      <c r="F254" s="131"/>
      <c r="G254" s="131"/>
      <c r="H254" s="22"/>
      <c r="K254" s="64"/>
      <c r="L254" s="64"/>
      <c r="M254" s="64"/>
      <c r="N254" s="64"/>
    </row>
    <row r="255" spans="1:14" hidden="1" outlineLevel="1" x14ac:dyDescent="0.35">
      <c r="A255" s="24" t="s">
        <v>349</v>
      </c>
      <c r="D255"/>
      <c r="E255"/>
      <c r="F255" s="131"/>
      <c r="G255" s="131"/>
      <c r="H255" s="22"/>
      <c r="K255" s="64"/>
      <c r="L255" s="64"/>
      <c r="M255" s="64"/>
      <c r="N255" s="64"/>
    </row>
    <row r="256" spans="1:14" hidden="1" outlineLevel="1" x14ac:dyDescent="0.35">
      <c r="A256" s="24" t="s">
        <v>350</v>
      </c>
      <c r="D256"/>
      <c r="E256"/>
      <c r="F256" s="131"/>
      <c r="G256" s="131"/>
      <c r="H256" s="22"/>
      <c r="K256" s="64"/>
      <c r="L256" s="64"/>
      <c r="M256" s="64"/>
      <c r="N256" s="64"/>
    </row>
    <row r="257" spans="1:14" hidden="1" outlineLevel="1" x14ac:dyDescent="0.35">
      <c r="A257" s="24" t="s">
        <v>351</v>
      </c>
      <c r="D257"/>
      <c r="E257"/>
      <c r="F257" s="131"/>
      <c r="G257" s="131"/>
      <c r="H257" s="22"/>
      <c r="K257" s="64"/>
      <c r="L257" s="64"/>
      <c r="M257" s="64"/>
      <c r="N257" s="64"/>
    </row>
    <row r="258" spans="1:14" hidden="1" outlineLevel="1" x14ac:dyDescent="0.35">
      <c r="A258" s="24" t="s">
        <v>352</v>
      </c>
      <c r="D258"/>
      <c r="E258"/>
      <c r="F258" s="131"/>
      <c r="G258" s="131"/>
      <c r="H258" s="22"/>
      <c r="K258" s="64"/>
      <c r="L258" s="64"/>
      <c r="M258" s="64"/>
      <c r="N258" s="64"/>
    </row>
    <row r="259" spans="1:14" hidden="1" outlineLevel="1" x14ac:dyDescent="0.35">
      <c r="A259" s="24" t="s">
        <v>353</v>
      </c>
      <c r="D259"/>
      <c r="E259"/>
      <c r="F259" s="131"/>
      <c r="G259" s="131"/>
      <c r="H259" s="22"/>
      <c r="K259" s="64"/>
      <c r="L259" s="64"/>
      <c r="M259" s="64"/>
      <c r="N259" s="64"/>
    </row>
    <row r="260" spans="1:14" hidden="1" outlineLevel="1" x14ac:dyDescent="0.35">
      <c r="A260" s="24" t="s">
        <v>354</v>
      </c>
      <c r="D260"/>
      <c r="E260"/>
      <c r="F260" s="131"/>
      <c r="G260" s="131"/>
      <c r="H260" s="22"/>
      <c r="K260" s="64"/>
      <c r="L260" s="64"/>
      <c r="M260" s="64"/>
      <c r="N260" s="64"/>
    </row>
    <row r="261" spans="1:14" hidden="1" outlineLevel="1" x14ac:dyDescent="0.35">
      <c r="A261" s="24" t="s">
        <v>355</v>
      </c>
      <c r="D261"/>
      <c r="E261"/>
      <c r="F261" s="131"/>
      <c r="G261" s="131"/>
      <c r="H261" s="22"/>
      <c r="K261" s="64"/>
      <c r="L261" s="64"/>
      <c r="M261" s="64"/>
      <c r="N261" s="64"/>
    </row>
    <row r="262" spans="1:14" hidden="1" outlineLevel="1" x14ac:dyDescent="0.35">
      <c r="A262" s="24" t="s">
        <v>356</v>
      </c>
      <c r="D262"/>
      <c r="E262"/>
      <c r="F262" s="131"/>
      <c r="G262" s="131"/>
      <c r="H262" s="22"/>
      <c r="K262" s="64"/>
      <c r="L262" s="64"/>
      <c r="M262" s="64"/>
      <c r="N262" s="64"/>
    </row>
    <row r="263" spans="1:14" hidden="1" outlineLevel="1" x14ac:dyDescent="0.35">
      <c r="A263" s="24" t="s">
        <v>357</v>
      </c>
      <c r="D263"/>
      <c r="E263"/>
      <c r="F263" s="131"/>
      <c r="G263" s="131"/>
      <c r="H263" s="22"/>
      <c r="K263" s="64"/>
      <c r="L263" s="64"/>
      <c r="M263" s="64"/>
      <c r="N263" s="64"/>
    </row>
    <row r="264" spans="1:14" hidden="1" outlineLevel="1" x14ac:dyDescent="0.35">
      <c r="A264" s="24" t="s">
        <v>358</v>
      </c>
      <c r="D264"/>
      <c r="E264"/>
      <c r="F264" s="131"/>
      <c r="G264" s="131"/>
      <c r="H264" s="22"/>
      <c r="K264" s="64"/>
      <c r="L264" s="64"/>
      <c r="M264" s="64"/>
      <c r="N264" s="64"/>
    </row>
    <row r="265" spans="1:14" hidden="1" outlineLevel="1" x14ac:dyDescent="0.35">
      <c r="A265" s="24" t="s">
        <v>359</v>
      </c>
      <c r="D265"/>
      <c r="E265"/>
      <c r="F265" s="131"/>
      <c r="G265" s="131"/>
      <c r="H265" s="22"/>
      <c r="K265" s="64"/>
      <c r="L265" s="64"/>
      <c r="M265" s="64"/>
      <c r="N265" s="64"/>
    </row>
    <row r="266" spans="1:14" hidden="1" outlineLevel="1" x14ac:dyDescent="0.35">
      <c r="A266" s="24" t="s">
        <v>360</v>
      </c>
      <c r="D266"/>
      <c r="E266"/>
      <c r="F266" s="131"/>
      <c r="G266" s="131"/>
      <c r="H266" s="22"/>
      <c r="K266" s="64"/>
      <c r="L266" s="64"/>
      <c r="M266" s="64"/>
      <c r="N266" s="64"/>
    </row>
    <row r="267" spans="1:14" hidden="1" outlineLevel="1" x14ac:dyDescent="0.35">
      <c r="A267" s="24" t="s">
        <v>361</v>
      </c>
      <c r="D267"/>
      <c r="E267"/>
      <c r="F267" s="131"/>
      <c r="G267" s="131"/>
      <c r="H267" s="22"/>
      <c r="K267" s="64"/>
      <c r="L267" s="64"/>
      <c r="M267" s="64"/>
      <c r="N267" s="64"/>
    </row>
    <row r="268" spans="1:14" hidden="1" outlineLevel="1" x14ac:dyDescent="0.35">
      <c r="A268" s="24" t="s">
        <v>362</v>
      </c>
      <c r="D268"/>
      <c r="E268"/>
      <c r="F268" s="131"/>
      <c r="G268" s="131"/>
      <c r="H268" s="22"/>
      <c r="K268" s="64"/>
      <c r="L268" s="64"/>
      <c r="M268" s="64"/>
      <c r="N268" s="64"/>
    </row>
    <row r="269" spans="1:14" hidden="1" outlineLevel="1" x14ac:dyDescent="0.35">
      <c r="A269" s="24" t="s">
        <v>363</v>
      </c>
      <c r="D269"/>
      <c r="E269"/>
      <c r="F269" s="131"/>
      <c r="G269" s="131"/>
      <c r="H269" s="22"/>
      <c r="K269" s="64"/>
      <c r="L269" s="64"/>
      <c r="M269" s="64"/>
      <c r="N269" s="64"/>
    </row>
    <row r="270" spans="1:14" hidden="1" outlineLevel="1" x14ac:dyDescent="0.35">
      <c r="A270" s="24" t="s">
        <v>364</v>
      </c>
      <c r="D270"/>
      <c r="E270"/>
      <c r="F270" s="131"/>
      <c r="G270" s="131"/>
      <c r="H270" s="22"/>
      <c r="K270" s="64"/>
      <c r="L270" s="64"/>
      <c r="M270" s="64"/>
      <c r="N270" s="64"/>
    </row>
    <row r="271" spans="1:14" hidden="1" outlineLevel="1" x14ac:dyDescent="0.35">
      <c r="A271" s="24" t="s">
        <v>365</v>
      </c>
      <c r="D271"/>
      <c r="E271"/>
      <c r="F271" s="131"/>
      <c r="G271" s="131"/>
      <c r="H271" s="22"/>
      <c r="K271" s="64"/>
      <c r="L271" s="64"/>
      <c r="M271" s="64"/>
      <c r="N271" s="64"/>
    </row>
    <row r="272" spans="1:14" hidden="1" outlineLevel="1" x14ac:dyDescent="0.35">
      <c r="A272" s="24" t="s">
        <v>366</v>
      </c>
      <c r="D272"/>
      <c r="E272"/>
      <c r="F272" s="131"/>
      <c r="G272" s="131"/>
      <c r="H272" s="22"/>
      <c r="K272" s="64"/>
      <c r="L272" s="64"/>
      <c r="M272" s="64"/>
      <c r="N272" s="64"/>
    </row>
    <row r="273" spans="1:14" hidden="1" outlineLevel="1" x14ac:dyDescent="0.35">
      <c r="A273" s="24" t="s">
        <v>367</v>
      </c>
      <c r="D273"/>
      <c r="E273"/>
      <c r="F273" s="131"/>
      <c r="G273" s="131"/>
      <c r="H273" s="22"/>
      <c r="K273" s="64"/>
      <c r="L273" s="64"/>
      <c r="M273" s="64"/>
      <c r="N273" s="64"/>
    </row>
    <row r="274" spans="1:14" hidden="1" outlineLevel="1" x14ac:dyDescent="0.35">
      <c r="A274" s="24" t="s">
        <v>368</v>
      </c>
      <c r="D274"/>
      <c r="E274"/>
      <c r="F274" s="131"/>
      <c r="G274" s="131"/>
      <c r="H274" s="22"/>
      <c r="K274" s="64"/>
      <c r="L274" s="64"/>
      <c r="M274" s="64"/>
      <c r="N274" s="64"/>
    </row>
    <row r="275" spans="1:14" hidden="1" outlineLevel="1" x14ac:dyDescent="0.35">
      <c r="A275" s="24" t="s">
        <v>369</v>
      </c>
      <c r="D275"/>
      <c r="E275"/>
      <c r="F275" s="131"/>
      <c r="G275" s="131"/>
      <c r="H275" s="22"/>
      <c r="K275" s="64"/>
      <c r="L275" s="64"/>
      <c r="M275" s="64"/>
      <c r="N275" s="64"/>
    </row>
    <row r="276" spans="1:14" hidden="1" outlineLevel="1" x14ac:dyDescent="0.35">
      <c r="A276" s="24" t="s">
        <v>370</v>
      </c>
      <c r="D276"/>
      <c r="E276"/>
      <c r="F276" s="131"/>
      <c r="G276" s="131"/>
      <c r="H276" s="22"/>
      <c r="K276" s="64"/>
      <c r="L276" s="64"/>
      <c r="M276" s="64"/>
      <c r="N276" s="64"/>
    </row>
    <row r="277" spans="1:14" hidden="1" outlineLevel="1" x14ac:dyDescent="0.35">
      <c r="A277" s="24" t="s">
        <v>371</v>
      </c>
      <c r="D277"/>
      <c r="E277"/>
      <c r="F277" s="131"/>
      <c r="G277" s="131"/>
      <c r="H277" s="22"/>
      <c r="K277" s="64"/>
      <c r="L277" s="64"/>
      <c r="M277" s="64"/>
      <c r="N277" s="64"/>
    </row>
    <row r="278" spans="1:14" hidden="1" outlineLevel="1" x14ac:dyDescent="0.35">
      <c r="A278" s="24" t="s">
        <v>372</v>
      </c>
      <c r="D278"/>
      <c r="E278"/>
      <c r="F278" s="131"/>
      <c r="G278" s="131"/>
      <c r="H278" s="22"/>
      <c r="K278" s="64"/>
      <c r="L278" s="64"/>
      <c r="M278" s="64"/>
      <c r="N278" s="64"/>
    </row>
    <row r="279" spans="1:14" hidden="1" outlineLevel="1" x14ac:dyDescent="0.35">
      <c r="A279" s="24" t="s">
        <v>373</v>
      </c>
      <c r="D279"/>
      <c r="E279"/>
      <c r="F279" s="131"/>
      <c r="G279" s="131"/>
      <c r="H279" s="22"/>
      <c r="K279" s="64"/>
      <c r="L279" s="64"/>
      <c r="M279" s="64"/>
      <c r="N279" s="64"/>
    </row>
    <row r="280" spans="1:14" hidden="1" outlineLevel="1" x14ac:dyDescent="0.35">
      <c r="A280" s="24" t="s">
        <v>374</v>
      </c>
      <c r="D280"/>
      <c r="E280"/>
      <c r="F280" s="131"/>
      <c r="G280" s="131"/>
      <c r="H280" s="22"/>
      <c r="K280" s="64"/>
      <c r="L280" s="64"/>
      <c r="M280" s="64"/>
      <c r="N280" s="64"/>
    </row>
    <row r="281" spans="1:14" hidden="1" outlineLevel="1" x14ac:dyDescent="0.35">
      <c r="A281" s="24" t="s">
        <v>375</v>
      </c>
      <c r="D281"/>
      <c r="E281"/>
      <c r="F281" s="131"/>
      <c r="G281" s="131"/>
      <c r="H281" s="22"/>
      <c r="K281" s="64"/>
      <c r="L281" s="64"/>
      <c r="M281" s="64"/>
      <c r="N281" s="64"/>
    </row>
    <row r="282" spans="1:14" hidden="1" outlineLevel="1" x14ac:dyDescent="0.35">
      <c r="A282" s="24" t="s">
        <v>376</v>
      </c>
      <c r="D282"/>
      <c r="E282"/>
      <c r="F282" s="131"/>
      <c r="G282" s="131"/>
      <c r="H282" s="22"/>
      <c r="K282" s="64"/>
      <c r="L282" s="64"/>
      <c r="M282" s="64"/>
      <c r="N282" s="64"/>
    </row>
    <row r="283" spans="1:14" hidden="1" outlineLevel="1" x14ac:dyDescent="0.35">
      <c r="A283" s="24" t="s">
        <v>377</v>
      </c>
      <c r="D283"/>
      <c r="E283"/>
      <c r="F283" s="131"/>
      <c r="G283" s="131"/>
      <c r="H283" s="22"/>
      <c r="K283" s="64"/>
      <c r="L283" s="64"/>
      <c r="M283" s="64"/>
      <c r="N283" s="64"/>
    </row>
    <row r="284" spans="1:14" hidden="1" outlineLevel="1" x14ac:dyDescent="0.35">
      <c r="A284" s="24" t="s">
        <v>378</v>
      </c>
      <c r="D284"/>
      <c r="E284"/>
      <c r="F284" s="131"/>
      <c r="G284" s="131"/>
      <c r="H284" s="22"/>
      <c r="K284" s="64"/>
      <c r="L284" s="64"/>
      <c r="M284" s="64"/>
      <c r="N284" s="64"/>
    </row>
    <row r="285" spans="1:14" ht="37" collapsed="1" x14ac:dyDescent="0.35">
      <c r="A285" s="35"/>
      <c r="B285" s="35" t="s">
        <v>379</v>
      </c>
      <c r="C285" s="35" t="s">
        <v>1</v>
      </c>
      <c r="D285" s="35" t="s">
        <v>1</v>
      </c>
      <c r="E285" s="35"/>
      <c r="F285" s="122"/>
      <c r="G285" s="123"/>
      <c r="H285" s="22"/>
      <c r="I285" s="28"/>
      <c r="J285" s="28"/>
      <c r="K285" s="28"/>
      <c r="L285" s="28"/>
      <c r="M285" s="30"/>
    </row>
    <row r="286" spans="1:14" ht="18.5" x14ac:dyDescent="0.35">
      <c r="A286" s="65" t="s">
        <v>380</v>
      </c>
      <c r="B286" s="66"/>
      <c r="C286" s="66"/>
      <c r="D286" s="66"/>
      <c r="E286" s="66"/>
      <c r="F286" s="132"/>
      <c r="G286" s="133"/>
      <c r="H286" s="22"/>
      <c r="I286" s="28"/>
      <c r="J286" s="28"/>
      <c r="K286" s="28"/>
      <c r="L286" s="28"/>
      <c r="M286" s="30"/>
    </row>
    <row r="287" spans="1:14" ht="18.5" x14ac:dyDescent="0.35">
      <c r="A287" s="65" t="s">
        <v>381</v>
      </c>
      <c r="B287" s="66"/>
      <c r="C287" s="66"/>
      <c r="D287" s="66"/>
      <c r="E287" s="66"/>
      <c r="F287" s="132"/>
      <c r="G287" s="133"/>
      <c r="H287" s="22"/>
      <c r="I287" s="28"/>
      <c r="J287" s="28"/>
      <c r="K287" s="28"/>
      <c r="L287" s="28"/>
      <c r="M287" s="30"/>
    </row>
    <row r="288" spans="1:14" x14ac:dyDescent="0.35">
      <c r="A288" s="24" t="s">
        <v>382</v>
      </c>
      <c r="B288" s="38" t="s">
        <v>383</v>
      </c>
      <c r="C288" s="67">
        <f>ROW(B38)</f>
        <v>38</v>
      </c>
      <c r="D288" s="59"/>
      <c r="E288" s="59"/>
      <c r="F288" s="110"/>
      <c r="G288" s="110"/>
      <c r="H288" s="22"/>
      <c r="I288" s="38"/>
      <c r="J288" s="67"/>
      <c r="L288" s="59"/>
      <c r="M288" s="59"/>
      <c r="N288" s="59"/>
    </row>
    <row r="289" spans="1:14" x14ac:dyDescent="0.35">
      <c r="A289" s="24" t="s">
        <v>384</v>
      </c>
      <c r="B289" s="38" t="s">
        <v>385</v>
      </c>
      <c r="C289" s="67">
        <f>ROW(B39)</f>
        <v>39</v>
      </c>
      <c r="E289" s="59"/>
      <c r="F289" s="110"/>
      <c r="H289" s="22"/>
      <c r="I289" s="38"/>
      <c r="J289" s="67"/>
      <c r="L289" s="59"/>
      <c r="M289" s="59"/>
    </row>
    <row r="290" spans="1:14" x14ac:dyDescent="0.35">
      <c r="A290" s="24" t="s">
        <v>386</v>
      </c>
      <c r="B290" s="38" t="s">
        <v>387</v>
      </c>
      <c r="C290" s="67" t="str">
        <f>ROW('B1. HTT Mortgage Assets'!B43)&amp; " for Mortgage Assets"</f>
        <v>43 for Mortgage Assets</v>
      </c>
      <c r="D290" s="67" t="str">
        <f>ROW('B2. HTT Public Sector Assets'!B48)&amp; " for Public Sector Assets"</f>
        <v>48 for Public Sector Assets</v>
      </c>
      <c r="E290" s="68"/>
      <c r="F290" s="110"/>
      <c r="G290" s="134"/>
      <c r="H290" s="22"/>
      <c r="I290" s="38"/>
      <c r="J290" s="67"/>
      <c r="K290" s="67"/>
      <c r="L290" s="68"/>
      <c r="M290" s="59"/>
      <c r="N290" s="68"/>
    </row>
    <row r="291" spans="1:14" x14ac:dyDescent="0.35">
      <c r="A291" s="24" t="s">
        <v>388</v>
      </c>
      <c r="B291" s="38" t="s">
        <v>389</v>
      </c>
      <c r="C291" s="67">
        <f>ROW(B52)</f>
        <v>52</v>
      </c>
      <c r="H291" s="22"/>
      <c r="I291" s="38"/>
      <c r="J291" s="67"/>
    </row>
    <row r="292" spans="1:14" x14ac:dyDescent="0.35">
      <c r="A292" s="24" t="s">
        <v>390</v>
      </c>
      <c r="B292" s="38" t="s">
        <v>391</v>
      </c>
      <c r="C292" s="69" t="str">
        <f>ROW('B1. HTT Mortgage Assets'!B185)&amp;" for Residential Mortgage Assets"</f>
        <v>185 for Residential Mortgage Assets</v>
      </c>
      <c r="D292" s="67" t="str">
        <f>ROW('B1. HTT Mortgage Assets'!B286 )&amp; " for Commercial Mortgage Assets"</f>
        <v>286 for Commercial Mortgage Assets</v>
      </c>
      <c r="E292" s="68"/>
      <c r="F292" s="135" t="str">
        <f>ROW('B2. HTT Public Sector Assets'!B18)&amp; " for Public Sector Assets"</f>
        <v>18 for Public Sector Assets</v>
      </c>
      <c r="G292" s="134"/>
      <c r="H292" s="22"/>
      <c r="I292" s="38"/>
      <c r="J292" s="64"/>
      <c r="K292" s="67"/>
      <c r="L292" s="68"/>
      <c r="N292" s="68"/>
    </row>
    <row r="293" spans="1:14" x14ac:dyDescent="0.35">
      <c r="A293" s="24" t="s">
        <v>392</v>
      </c>
      <c r="B293" s="38" t="s">
        <v>393</v>
      </c>
      <c r="C293" s="67" t="str">
        <f>ROW('B1. HTT Mortgage Assets'!B149)&amp;" for Mortgage Assets"</f>
        <v>149 for Mortgage Assets</v>
      </c>
      <c r="D293" s="67">
        <f>ROW(B228)</f>
        <v>228</v>
      </c>
      <c r="F293" s="135" t="str">
        <f>ROW('B2. HTT Public Sector Assets'!B129)&amp;" for Public Sector Assets"</f>
        <v>129 for Public Sector Assets</v>
      </c>
      <c r="H293" s="22"/>
      <c r="I293" s="38"/>
      <c r="M293" s="68"/>
    </row>
    <row r="294" spans="1:14" x14ac:dyDescent="0.35">
      <c r="A294" s="24" t="s">
        <v>394</v>
      </c>
      <c r="B294" s="38" t="s">
        <v>395</v>
      </c>
      <c r="C294" s="67">
        <f>ROW(B111)</f>
        <v>111</v>
      </c>
      <c r="F294" s="134"/>
      <c r="H294" s="22"/>
      <c r="I294" s="38"/>
      <c r="J294" s="67"/>
      <c r="M294" s="68"/>
    </row>
    <row r="295" spans="1:14" x14ac:dyDescent="0.35">
      <c r="A295" s="24" t="s">
        <v>396</v>
      </c>
      <c r="B295" s="38" t="s">
        <v>397</v>
      </c>
      <c r="C295" s="67">
        <f>ROW(B163)</f>
        <v>163</v>
      </c>
      <c r="E295" s="68"/>
      <c r="F295" s="134"/>
      <c r="H295" s="22"/>
      <c r="I295" s="38"/>
      <c r="J295" s="67"/>
      <c r="L295" s="68"/>
      <c r="M295" s="68"/>
    </row>
    <row r="296" spans="1:14" x14ac:dyDescent="0.35">
      <c r="A296" s="24" t="s">
        <v>398</v>
      </c>
      <c r="B296" s="38" t="s">
        <v>399</v>
      </c>
      <c r="C296" s="67">
        <f>ROW(B137)</f>
        <v>137</v>
      </c>
      <c r="E296" s="68"/>
      <c r="F296" s="134"/>
      <c r="H296" s="22"/>
      <c r="I296" s="38"/>
      <c r="J296" s="67"/>
      <c r="L296" s="68"/>
      <c r="M296" s="68"/>
    </row>
    <row r="297" spans="1:14" ht="29" x14ac:dyDescent="0.35">
      <c r="A297" s="24" t="s">
        <v>400</v>
      </c>
      <c r="B297" s="24" t="s">
        <v>401</v>
      </c>
      <c r="C297" s="67" t="str">
        <f>ROW('C. HTT Harmonised Glossary'!B18)&amp;" for Harmonised Glossary"</f>
        <v>18 for Harmonised Glossary</v>
      </c>
      <c r="E297" s="68"/>
      <c r="H297" s="22"/>
      <c r="J297" s="67"/>
      <c r="L297" s="68"/>
    </row>
    <row r="298" spans="1:14" x14ac:dyDescent="0.35">
      <c r="A298" s="24" t="s">
        <v>402</v>
      </c>
      <c r="B298" s="38" t="s">
        <v>403</v>
      </c>
      <c r="C298" s="67">
        <f>ROW(B65)</f>
        <v>65</v>
      </c>
      <c r="E298" s="68"/>
      <c r="H298" s="22"/>
      <c r="I298" s="38"/>
      <c r="J298" s="67"/>
      <c r="L298" s="68"/>
    </row>
    <row r="299" spans="1:14" x14ac:dyDescent="0.35">
      <c r="A299" s="24" t="s">
        <v>404</v>
      </c>
      <c r="B299" s="38" t="s">
        <v>405</v>
      </c>
      <c r="C299" s="67">
        <f>ROW(B88)</f>
        <v>88</v>
      </c>
      <c r="E299" s="68"/>
      <c r="H299" s="22"/>
      <c r="I299" s="38"/>
      <c r="J299" s="67"/>
      <c r="L299" s="68"/>
    </row>
    <row r="300" spans="1:14" x14ac:dyDescent="0.35">
      <c r="A300" s="24" t="s">
        <v>406</v>
      </c>
      <c r="B300" s="38" t="s">
        <v>407</v>
      </c>
      <c r="C300" s="67" t="str">
        <f>ROW('B1. HTT Mortgage Assets'!B179)&amp; " for Mortgage Assets"</f>
        <v>179 for Mortgage Assets</v>
      </c>
      <c r="D300" s="67" t="str">
        <f>ROW('B2. HTT Public Sector Assets'!B166)&amp; " for Public Sector Assets"</f>
        <v>166 for Public Sector Assets</v>
      </c>
      <c r="E300" s="68"/>
      <c r="H300" s="22"/>
      <c r="I300" s="38"/>
      <c r="J300" s="67"/>
      <c r="K300" s="67"/>
      <c r="L300" s="68"/>
    </row>
    <row r="301" spans="1:14" hidden="1" outlineLevel="1" x14ac:dyDescent="0.35">
      <c r="A301" s="24" t="s">
        <v>408</v>
      </c>
      <c r="B301" s="38"/>
      <c r="C301" s="67"/>
      <c r="D301" s="67"/>
      <c r="E301" s="68"/>
      <c r="H301" s="22"/>
      <c r="I301" s="38"/>
      <c r="J301" s="67"/>
      <c r="K301" s="67"/>
      <c r="L301" s="68"/>
    </row>
    <row r="302" spans="1:14" hidden="1" outlineLevel="1" x14ac:dyDescent="0.35">
      <c r="A302" s="24" t="s">
        <v>409</v>
      </c>
      <c r="B302" s="38"/>
      <c r="C302" s="67"/>
      <c r="D302" s="67"/>
      <c r="E302" s="68"/>
      <c r="H302" s="22"/>
      <c r="I302" s="38"/>
      <c r="J302" s="67"/>
      <c r="K302" s="67"/>
      <c r="L302" s="68"/>
    </row>
    <row r="303" spans="1:14" hidden="1" outlineLevel="1" x14ac:dyDescent="0.35">
      <c r="A303" s="24" t="s">
        <v>410</v>
      </c>
      <c r="B303" s="38"/>
      <c r="C303" s="67"/>
      <c r="D303" s="67"/>
      <c r="E303" s="68"/>
      <c r="H303" s="22"/>
      <c r="I303" s="38"/>
      <c r="J303" s="67"/>
      <c r="K303" s="67"/>
      <c r="L303" s="68"/>
    </row>
    <row r="304" spans="1:14" hidden="1" outlineLevel="1" x14ac:dyDescent="0.35">
      <c r="A304" s="24" t="s">
        <v>411</v>
      </c>
      <c r="B304" s="38"/>
      <c r="C304" s="67"/>
      <c r="D304" s="67"/>
      <c r="E304" s="68"/>
      <c r="H304" s="22"/>
      <c r="I304" s="38"/>
      <c r="J304" s="67"/>
      <c r="K304" s="67"/>
      <c r="L304" s="68"/>
    </row>
    <row r="305" spans="1:13" hidden="1" outlineLevel="1" x14ac:dyDescent="0.35">
      <c r="A305" s="24" t="s">
        <v>412</v>
      </c>
      <c r="B305" s="38"/>
      <c r="C305" s="67"/>
      <c r="D305" s="67"/>
      <c r="E305" s="68"/>
      <c r="H305" s="22"/>
      <c r="I305" s="38"/>
      <c r="J305" s="67"/>
      <c r="K305" s="67"/>
      <c r="L305" s="68"/>
    </row>
    <row r="306" spans="1:13" hidden="1" outlineLevel="1" x14ac:dyDescent="0.35">
      <c r="A306" s="24" t="s">
        <v>413</v>
      </c>
      <c r="B306" s="38"/>
      <c r="C306" s="67"/>
      <c r="D306" s="67"/>
      <c r="E306" s="68"/>
      <c r="H306" s="22"/>
      <c r="I306" s="38"/>
      <c r="J306" s="67"/>
      <c r="K306" s="67"/>
      <c r="L306" s="68"/>
    </row>
    <row r="307" spans="1:13" hidden="1" outlineLevel="1" x14ac:dyDescent="0.35">
      <c r="A307" s="24" t="s">
        <v>414</v>
      </c>
      <c r="B307" s="38"/>
      <c r="C307" s="67"/>
      <c r="D307" s="67"/>
      <c r="E307" s="68"/>
      <c r="H307" s="22"/>
      <c r="I307" s="38"/>
      <c r="J307" s="67"/>
      <c r="K307" s="67"/>
      <c r="L307" s="68"/>
    </row>
    <row r="308" spans="1:13" hidden="1" outlineLevel="1" x14ac:dyDescent="0.35">
      <c r="A308" s="24" t="s">
        <v>415</v>
      </c>
      <c r="B308" s="38"/>
      <c r="C308" s="67"/>
      <c r="D308" s="67"/>
      <c r="E308" s="68"/>
      <c r="H308" s="22"/>
      <c r="I308" s="38"/>
      <c r="J308" s="67"/>
      <c r="K308" s="67"/>
      <c r="L308" s="68"/>
    </row>
    <row r="309" spans="1:13" hidden="1" outlineLevel="1" x14ac:dyDescent="0.35">
      <c r="A309" s="24" t="s">
        <v>416</v>
      </c>
      <c r="B309" s="38"/>
      <c r="C309" s="67"/>
      <c r="D309" s="67"/>
      <c r="E309" s="68"/>
      <c r="H309" s="22"/>
      <c r="I309" s="38"/>
      <c r="J309" s="67"/>
      <c r="K309" s="67"/>
      <c r="L309" s="68"/>
    </row>
    <row r="310" spans="1:13" hidden="1" outlineLevel="1" x14ac:dyDescent="0.35">
      <c r="A310" s="24" t="s">
        <v>417</v>
      </c>
      <c r="H310" s="22"/>
    </row>
    <row r="311" spans="1:13" ht="37" collapsed="1" x14ac:dyDescent="0.35">
      <c r="A311" s="36"/>
      <c r="B311" s="35" t="s">
        <v>29</v>
      </c>
      <c r="C311" s="36"/>
      <c r="D311" s="36"/>
      <c r="E311" s="36"/>
      <c r="F311" s="122"/>
      <c r="G311" s="123"/>
      <c r="H311" s="22"/>
      <c r="I311" s="28"/>
      <c r="J311" s="30"/>
      <c r="K311" s="30"/>
      <c r="L311" s="30"/>
      <c r="M311" s="30"/>
    </row>
    <row r="312" spans="1:13" x14ac:dyDescent="0.35">
      <c r="A312" s="24" t="s">
        <v>5</v>
      </c>
      <c r="B312" s="46" t="s">
        <v>418</v>
      </c>
      <c r="H312" s="22"/>
      <c r="I312" s="46"/>
      <c r="J312" s="67"/>
    </row>
    <row r="313" spans="1:13" outlineLevel="1" x14ac:dyDescent="0.35">
      <c r="A313" s="24" t="s">
        <v>419</v>
      </c>
      <c r="B313" s="46"/>
      <c r="C313" s="67"/>
      <c r="H313" s="22"/>
      <c r="I313" s="46"/>
      <c r="J313" s="67"/>
    </row>
    <row r="314" spans="1:13" outlineLevel="1" x14ac:dyDescent="0.35">
      <c r="A314" s="24" t="s">
        <v>420</v>
      </c>
      <c r="B314" s="46"/>
      <c r="C314" s="67"/>
      <c r="H314" s="22"/>
      <c r="I314" s="46"/>
      <c r="J314" s="67"/>
    </row>
    <row r="315" spans="1:13" outlineLevel="1" x14ac:dyDescent="0.35">
      <c r="A315" s="24" t="s">
        <v>421</v>
      </c>
      <c r="B315" s="46"/>
      <c r="C315" s="67"/>
      <c r="H315" s="22"/>
      <c r="I315" s="46"/>
      <c r="J315" s="67"/>
    </row>
    <row r="316" spans="1:13" outlineLevel="1" x14ac:dyDescent="0.35">
      <c r="A316" s="24" t="s">
        <v>422</v>
      </c>
      <c r="B316" s="46"/>
      <c r="C316" s="67"/>
      <c r="H316" s="22"/>
      <c r="I316" s="46"/>
      <c r="J316" s="67"/>
    </row>
    <row r="317" spans="1:13" outlineLevel="1" x14ac:dyDescent="0.35">
      <c r="A317" s="24" t="s">
        <v>423</v>
      </c>
      <c r="B317" s="46"/>
      <c r="C317" s="67"/>
      <c r="H317" s="22"/>
      <c r="I317" s="46"/>
      <c r="J317" s="67"/>
    </row>
    <row r="318" spans="1:13" outlineLevel="1" x14ac:dyDescent="0.35">
      <c r="A318" s="24" t="s">
        <v>424</v>
      </c>
      <c r="B318" s="46"/>
      <c r="C318" s="67"/>
      <c r="H318" s="22"/>
      <c r="I318" s="46"/>
      <c r="J318" s="67"/>
    </row>
    <row r="319" spans="1:13" ht="18.5" x14ac:dyDescent="0.35">
      <c r="A319" s="36"/>
      <c r="B319" s="35" t="s">
        <v>30</v>
      </c>
      <c r="C319" s="36"/>
      <c r="D319" s="36"/>
      <c r="E319" s="36"/>
      <c r="F319" s="122"/>
      <c r="G319" s="123"/>
      <c r="H319" s="22"/>
      <c r="I319" s="28"/>
      <c r="J319" s="30"/>
      <c r="K319" s="30"/>
      <c r="L319" s="30"/>
      <c r="M319" s="30"/>
    </row>
    <row r="320" spans="1:13" ht="15" customHeight="1" outlineLevel="1" x14ac:dyDescent="0.35">
      <c r="A320" s="42"/>
      <c r="B320" s="43" t="s">
        <v>425</v>
      </c>
      <c r="C320" s="42"/>
      <c r="D320" s="42"/>
      <c r="E320" s="44"/>
      <c r="F320" s="124"/>
      <c r="G320" s="124"/>
      <c r="H320" s="22"/>
      <c r="L320" s="22"/>
      <c r="M320" s="22"/>
    </row>
    <row r="321" spans="1:8" outlineLevel="1" x14ac:dyDescent="0.35">
      <c r="A321" s="24" t="s">
        <v>426</v>
      </c>
      <c r="B321" s="38" t="s">
        <v>427</v>
      </c>
      <c r="C321" s="38"/>
      <c r="H321" s="22"/>
    </row>
    <row r="322" spans="1:8" outlineLevel="1" x14ac:dyDescent="0.35">
      <c r="A322" s="24" t="s">
        <v>428</v>
      </c>
      <c r="B322" s="38" t="s">
        <v>429</v>
      </c>
      <c r="C322" s="38"/>
      <c r="H322" s="22"/>
    </row>
    <row r="323" spans="1:8" outlineLevel="1" x14ac:dyDescent="0.35">
      <c r="A323" s="24" t="s">
        <v>430</v>
      </c>
      <c r="B323" s="38" t="s">
        <v>431</v>
      </c>
      <c r="C323" s="38"/>
      <c r="H323" s="22"/>
    </row>
    <row r="324" spans="1:8" outlineLevel="1" x14ac:dyDescent="0.35">
      <c r="A324" s="24" t="s">
        <v>432</v>
      </c>
      <c r="B324" s="38" t="s">
        <v>433</v>
      </c>
      <c r="H324" s="22"/>
    </row>
    <row r="325" spans="1:8" outlineLevel="1" x14ac:dyDescent="0.35">
      <c r="A325" s="24" t="s">
        <v>434</v>
      </c>
      <c r="B325" s="38" t="s">
        <v>435</v>
      </c>
      <c r="H325" s="22"/>
    </row>
    <row r="326" spans="1:8" outlineLevel="1" x14ac:dyDescent="0.35">
      <c r="A326" s="24" t="s">
        <v>436</v>
      </c>
      <c r="B326" s="38" t="s">
        <v>437</v>
      </c>
      <c r="H326" s="22"/>
    </row>
    <row r="327" spans="1:8" outlineLevel="1" x14ac:dyDescent="0.35">
      <c r="A327" s="24" t="s">
        <v>438</v>
      </c>
      <c r="B327" s="38" t="s">
        <v>439</v>
      </c>
      <c r="H327" s="22"/>
    </row>
    <row r="328" spans="1:8" outlineLevel="1" x14ac:dyDescent="0.35">
      <c r="A328" s="24" t="s">
        <v>440</v>
      </c>
      <c r="B328" s="38" t="s">
        <v>441</v>
      </c>
      <c r="H328" s="22"/>
    </row>
    <row r="329" spans="1:8" outlineLevel="1" x14ac:dyDescent="0.35">
      <c r="A329" s="24" t="s">
        <v>442</v>
      </c>
      <c r="B329" s="38" t="s">
        <v>443</v>
      </c>
      <c r="H329" s="22"/>
    </row>
    <row r="330" spans="1:8" outlineLevel="1" x14ac:dyDescent="0.35">
      <c r="A330" s="24" t="s">
        <v>444</v>
      </c>
      <c r="B330" s="53" t="s">
        <v>445</v>
      </c>
      <c r="H330" s="22"/>
    </row>
    <row r="331" spans="1:8" outlineLevel="1" x14ac:dyDescent="0.35">
      <c r="A331" s="24" t="s">
        <v>446</v>
      </c>
      <c r="B331" s="53"/>
      <c r="H331" s="22"/>
    </row>
    <row r="332" spans="1:8" outlineLevel="1" x14ac:dyDescent="0.35">
      <c r="A332" s="24" t="s">
        <v>447</v>
      </c>
      <c r="B332" s="53"/>
      <c r="H332" s="22"/>
    </row>
    <row r="333" spans="1:8" outlineLevel="1" x14ac:dyDescent="0.35">
      <c r="A333" s="24" t="s">
        <v>448</v>
      </c>
      <c r="B333" s="53"/>
      <c r="H333" s="22"/>
    </row>
    <row r="334" spans="1:8" outlineLevel="1" x14ac:dyDescent="0.35">
      <c r="A334" s="24" t="s">
        <v>449</v>
      </c>
      <c r="B334" s="53"/>
      <c r="H334" s="22"/>
    </row>
    <row r="335" spans="1:8" outlineLevel="1" x14ac:dyDescent="0.35">
      <c r="A335" s="24" t="s">
        <v>450</v>
      </c>
      <c r="B335" s="53"/>
      <c r="H335" s="22"/>
    </row>
    <row r="336" spans="1:8" outlineLevel="1" x14ac:dyDescent="0.35">
      <c r="A336" s="24" t="s">
        <v>451</v>
      </c>
      <c r="B336" s="53"/>
      <c r="H336" s="22"/>
    </row>
    <row r="337" spans="1:8" outlineLevel="1" x14ac:dyDescent="0.35">
      <c r="A337" s="24" t="s">
        <v>452</v>
      </c>
      <c r="B337" s="53"/>
      <c r="H337" s="22"/>
    </row>
    <row r="338" spans="1:8" outlineLevel="1" x14ac:dyDescent="0.35">
      <c r="A338" s="24" t="s">
        <v>453</v>
      </c>
      <c r="B338" s="53"/>
      <c r="H338" s="22"/>
    </row>
    <row r="339" spans="1:8" outlineLevel="1" x14ac:dyDescent="0.35">
      <c r="A339" s="24" t="s">
        <v>454</v>
      </c>
      <c r="B339" s="53"/>
      <c r="H339" s="22"/>
    </row>
    <row r="340" spans="1:8" outlineLevel="1" x14ac:dyDescent="0.35">
      <c r="A340" s="24" t="s">
        <v>455</v>
      </c>
      <c r="B340" s="53"/>
      <c r="H340" s="22"/>
    </row>
    <row r="341" spans="1:8" outlineLevel="1" x14ac:dyDescent="0.35">
      <c r="A341" s="24" t="s">
        <v>456</v>
      </c>
      <c r="B341" s="53"/>
      <c r="H341" s="22"/>
    </row>
    <row r="342" spans="1:8" outlineLevel="1" x14ac:dyDescent="0.35">
      <c r="A342" s="24" t="s">
        <v>457</v>
      </c>
      <c r="B342" s="53"/>
      <c r="H342" s="22"/>
    </row>
    <row r="343" spans="1:8" outlineLevel="1" x14ac:dyDescent="0.35">
      <c r="A343" s="24" t="s">
        <v>458</v>
      </c>
      <c r="B343" s="53"/>
      <c r="H343" s="22"/>
    </row>
    <row r="344" spans="1:8" outlineLevel="1" x14ac:dyDescent="0.35">
      <c r="A344" s="24" t="s">
        <v>459</v>
      </c>
      <c r="B344" s="53"/>
      <c r="H344" s="22"/>
    </row>
    <row r="345" spans="1:8" outlineLevel="1" x14ac:dyDescent="0.35">
      <c r="A345" s="24" t="s">
        <v>460</v>
      </c>
      <c r="B345" s="53"/>
      <c r="H345" s="22"/>
    </row>
    <row r="346" spans="1:8" outlineLevel="1" x14ac:dyDescent="0.35">
      <c r="A346" s="24" t="s">
        <v>461</v>
      </c>
      <c r="B346" s="53"/>
      <c r="H346" s="22"/>
    </row>
    <row r="347" spans="1:8" outlineLevel="1" x14ac:dyDescent="0.35">
      <c r="A347" s="24" t="s">
        <v>462</v>
      </c>
      <c r="B347" s="53"/>
      <c r="H347" s="22"/>
    </row>
    <row r="348" spans="1:8" outlineLevel="1" x14ac:dyDescent="0.35">
      <c r="A348" s="24" t="s">
        <v>463</v>
      </c>
      <c r="B348" s="53"/>
      <c r="H348" s="22"/>
    </row>
    <row r="349" spans="1:8" outlineLevel="1" x14ac:dyDescent="0.35">
      <c r="A349" s="24" t="s">
        <v>464</v>
      </c>
      <c r="B349" s="53"/>
      <c r="H349" s="22"/>
    </row>
    <row r="350" spans="1:8" outlineLevel="1" x14ac:dyDescent="0.35">
      <c r="A350" s="24" t="s">
        <v>465</v>
      </c>
      <c r="B350" s="53"/>
      <c r="H350" s="22"/>
    </row>
    <row r="351" spans="1:8" outlineLevel="1" x14ac:dyDescent="0.35">
      <c r="A351" s="24" t="s">
        <v>466</v>
      </c>
      <c r="B351" s="53"/>
      <c r="H351" s="22"/>
    </row>
    <row r="352" spans="1:8" outlineLevel="1" x14ac:dyDescent="0.35">
      <c r="A352" s="24" t="s">
        <v>467</v>
      </c>
      <c r="B352" s="53"/>
      <c r="H352" s="22"/>
    </row>
    <row r="353" spans="1:8" outlineLevel="1" x14ac:dyDescent="0.35">
      <c r="A353" s="24" t="s">
        <v>468</v>
      </c>
      <c r="B353" s="53"/>
      <c r="H353" s="22"/>
    </row>
    <row r="354" spans="1:8" outlineLevel="1" x14ac:dyDescent="0.35">
      <c r="A354" s="24" t="s">
        <v>469</v>
      </c>
      <c r="B354" s="53"/>
      <c r="H354" s="22"/>
    </row>
    <row r="355" spans="1:8" outlineLevel="1" x14ac:dyDescent="0.35">
      <c r="A355" s="24" t="s">
        <v>470</v>
      </c>
      <c r="B355" s="53"/>
      <c r="H355" s="22"/>
    </row>
    <row r="356" spans="1:8" outlineLevel="1" x14ac:dyDescent="0.35">
      <c r="A356" s="24" t="s">
        <v>471</v>
      </c>
      <c r="B356" s="53"/>
      <c r="H356" s="22"/>
    </row>
    <row r="357" spans="1:8" outlineLevel="1" x14ac:dyDescent="0.35">
      <c r="A357" s="24" t="s">
        <v>472</v>
      </c>
      <c r="B357" s="53"/>
      <c r="H357" s="22"/>
    </row>
    <row r="358" spans="1:8" outlineLevel="1" x14ac:dyDescent="0.35">
      <c r="A358" s="24" t="s">
        <v>473</v>
      </c>
      <c r="B358" s="53"/>
      <c r="H358" s="22"/>
    </row>
    <row r="359" spans="1:8" outlineLevel="1" x14ac:dyDescent="0.35">
      <c r="A359" s="24" t="s">
        <v>474</v>
      </c>
      <c r="B359" s="53"/>
      <c r="H359" s="22"/>
    </row>
    <row r="360" spans="1:8" outlineLevel="1" x14ac:dyDescent="0.35">
      <c r="A360" s="24" t="s">
        <v>475</v>
      </c>
      <c r="B360" s="53"/>
      <c r="H360" s="22"/>
    </row>
    <row r="361" spans="1:8" outlineLevel="1" x14ac:dyDescent="0.35">
      <c r="A361" s="24" t="s">
        <v>476</v>
      </c>
      <c r="B361" s="53"/>
      <c r="H361" s="22"/>
    </row>
    <row r="362" spans="1:8" outlineLevel="1" x14ac:dyDescent="0.35">
      <c r="A362" s="24" t="s">
        <v>477</v>
      </c>
      <c r="B362" s="53"/>
      <c r="H362" s="22"/>
    </row>
    <row r="363" spans="1:8" outlineLevel="1" x14ac:dyDescent="0.35">
      <c r="A363" s="24" t="s">
        <v>478</v>
      </c>
      <c r="B363" s="53"/>
      <c r="H363" s="22"/>
    </row>
    <row r="364" spans="1:8" outlineLevel="1" x14ac:dyDescent="0.35">
      <c r="A364" s="24" t="s">
        <v>479</v>
      </c>
      <c r="B364" s="53"/>
      <c r="H364" s="22"/>
    </row>
    <row r="365" spans="1:8" outlineLevel="1" x14ac:dyDescent="0.35">
      <c r="A365" s="24" t="s">
        <v>480</v>
      </c>
      <c r="B365" s="53"/>
      <c r="H365" s="22"/>
    </row>
    <row r="366" spans="1:8" x14ac:dyDescent="0.35">
      <c r="H366" s="22"/>
    </row>
    <row r="367" spans="1:8" x14ac:dyDescent="0.35">
      <c r="H367" s="22"/>
    </row>
    <row r="368" spans="1:8" x14ac:dyDescent="0.35">
      <c r="H368" s="22"/>
    </row>
    <row r="369" spans="8:8" x14ac:dyDescent="0.35">
      <c r="H369" s="22"/>
    </row>
    <row r="370" spans="8:8" x14ac:dyDescent="0.35">
      <c r="H370" s="22"/>
    </row>
    <row r="371" spans="8:8" x14ac:dyDescent="0.35">
      <c r="H371" s="22"/>
    </row>
    <row r="372" spans="8:8" x14ac:dyDescent="0.35">
      <c r="H372" s="22"/>
    </row>
    <row r="373" spans="8:8" x14ac:dyDescent="0.35">
      <c r="H373" s="22"/>
    </row>
    <row r="374" spans="8:8" x14ac:dyDescent="0.35">
      <c r="H374" s="22"/>
    </row>
    <row r="375" spans="8:8" x14ac:dyDescent="0.35">
      <c r="H375" s="22"/>
    </row>
    <row r="376" spans="8:8" x14ac:dyDescent="0.35">
      <c r="H376" s="22"/>
    </row>
    <row r="377" spans="8:8" x14ac:dyDescent="0.35">
      <c r="H377" s="22"/>
    </row>
    <row r="378" spans="8:8" x14ac:dyDescent="0.35">
      <c r="H378" s="22"/>
    </row>
    <row r="379" spans="8:8" x14ac:dyDescent="0.35">
      <c r="H379" s="22"/>
    </row>
    <row r="380" spans="8:8" x14ac:dyDescent="0.35">
      <c r="H380" s="22"/>
    </row>
    <row r="381" spans="8:8" x14ac:dyDescent="0.35">
      <c r="H381" s="22"/>
    </row>
    <row r="382" spans="8:8" x14ac:dyDescent="0.35">
      <c r="H382" s="22"/>
    </row>
    <row r="383" spans="8:8" x14ac:dyDescent="0.35">
      <c r="H383" s="22"/>
    </row>
    <row r="384" spans="8:8" x14ac:dyDescent="0.35">
      <c r="H384" s="22"/>
    </row>
    <row r="385" spans="8:8" x14ac:dyDescent="0.35">
      <c r="H385" s="22"/>
    </row>
    <row r="386" spans="8:8" x14ac:dyDescent="0.35">
      <c r="H386" s="22"/>
    </row>
    <row r="387" spans="8:8" x14ac:dyDescent="0.35">
      <c r="H387" s="22"/>
    </row>
    <row r="388" spans="8:8" x14ac:dyDescent="0.35">
      <c r="H388" s="22"/>
    </row>
    <row r="389" spans="8:8" x14ac:dyDescent="0.35">
      <c r="H389" s="22"/>
    </row>
    <row r="390" spans="8:8" x14ac:dyDescent="0.35">
      <c r="H390" s="22"/>
    </row>
    <row r="391" spans="8:8" x14ac:dyDescent="0.35">
      <c r="H391" s="22"/>
    </row>
    <row r="392" spans="8:8" x14ac:dyDescent="0.35">
      <c r="H392" s="22"/>
    </row>
    <row r="393" spans="8:8" x14ac:dyDescent="0.35">
      <c r="H393" s="22"/>
    </row>
    <row r="394" spans="8:8" x14ac:dyDescent="0.35">
      <c r="H394" s="22"/>
    </row>
    <row r="395" spans="8:8" x14ac:dyDescent="0.35">
      <c r="H395" s="22"/>
    </row>
    <row r="396" spans="8:8" x14ac:dyDescent="0.35">
      <c r="H396" s="22"/>
    </row>
    <row r="397" spans="8:8" x14ac:dyDescent="0.35">
      <c r="H397" s="22"/>
    </row>
    <row r="398" spans="8:8" x14ac:dyDescent="0.35">
      <c r="H398" s="22"/>
    </row>
    <row r="399" spans="8:8" x14ac:dyDescent="0.35">
      <c r="H399" s="22"/>
    </row>
    <row r="400" spans="8:8" x14ac:dyDescent="0.35">
      <c r="H400" s="22"/>
    </row>
    <row r="401" spans="8:8" x14ac:dyDescent="0.35">
      <c r="H401" s="22"/>
    </row>
    <row r="402" spans="8:8" x14ac:dyDescent="0.35">
      <c r="H402" s="22"/>
    </row>
    <row r="403" spans="8:8" x14ac:dyDescent="0.35">
      <c r="H403" s="22"/>
    </row>
    <row r="404" spans="8:8" x14ac:dyDescent="0.35">
      <c r="H404" s="22"/>
    </row>
    <row r="405" spans="8:8" x14ac:dyDescent="0.35">
      <c r="H405" s="22"/>
    </row>
    <row r="406" spans="8:8" x14ac:dyDescent="0.35">
      <c r="H406" s="22"/>
    </row>
    <row r="407" spans="8:8" x14ac:dyDescent="0.35">
      <c r="H407" s="22"/>
    </row>
    <row r="408" spans="8:8" x14ac:dyDescent="0.35">
      <c r="H408" s="22"/>
    </row>
    <row r="409" spans="8:8" x14ac:dyDescent="0.35">
      <c r="H409" s="22"/>
    </row>
    <row r="410" spans="8:8" x14ac:dyDescent="0.35">
      <c r="H410" s="22"/>
    </row>
    <row r="411" spans="8:8" x14ac:dyDescent="0.35">
      <c r="H411" s="22"/>
    </row>
    <row r="412" spans="8:8" x14ac:dyDescent="0.35">
      <c r="H412" s="22"/>
    </row>
    <row r="413" spans="8:8" x14ac:dyDescent="0.35">
      <c r="H413" s="22"/>
    </row>
  </sheetData>
  <sheetProtection password="B0C4" sheet="1" objects="1" scenarios="1"/>
  <mergeCells count="1">
    <mergeCell ref="B59:C59"/>
  </mergeCell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F292" location="'A. HTT General'!B18" display="'A. HTT General'!B18"/>
    <hyperlink ref="D292" location="'B1. HTT Mortgage Assets'!B267" display="'B1. HTT Mortgage Assets'!B267"/>
    <hyperlink ref="C292" location="'B1. HTT Mortgage Assets'!B166" display="'B1. HTT Mortgage Assets'!B166"/>
    <hyperlink ref="F293" location="'B2. HTT Public Sector Assets'!B129" display="'B2. HTT Public Sector Assets'!B129"/>
    <hyperlink ref="C293" location="'B1. HTT Mortgage Assets'!B130" display="'B1. HTT Mortgage Assets'!B130"/>
    <hyperlink ref="C288" location="'A. HTT General'!A38" display="'A. HTT General'!A38"/>
    <hyperlink ref="D293" location="'A. HTT General'!B228" display="'A. HTT General'!B228"/>
    <hyperlink ref="C294" location="'A. HTT General'!B111" display="'A. HTT General'!B111"/>
    <hyperlink ref="C16" r:id="rId4"/>
    <hyperlink ref="C29" r:id="rId5"/>
    <hyperlink ref="C229" r:id="rId6"/>
  </hyperlinks>
  <pageMargins left="0.70866141732283472" right="0.70866141732283472" top="0.55118110236220474" bottom="0.35433070866141736" header="0.11811023622047245" footer="0.31496062992125984"/>
  <pageSetup paperSize="9" scale="50" fitToHeight="4" orientation="landscape" r:id="rId7"/>
  <rowBreaks count="2" manualBreakCount="2">
    <brk id="64" max="6" man="1"/>
    <brk id="172" max="6" man="1"/>
  </rowBreak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88"/>
  <sheetViews>
    <sheetView topLeftCell="A325" zoomScale="50" zoomScaleNormal="50" workbookViewId="0">
      <selection activeCell="C13" sqref="C13"/>
    </sheetView>
  </sheetViews>
  <sheetFormatPr baseColWidth="10" defaultColWidth="8.81640625" defaultRowHeight="14.5" outlineLevelRow="1" x14ac:dyDescent="0.35"/>
  <cols>
    <col min="1" max="1" width="13.81640625" style="24" customWidth="1"/>
    <col min="2" max="2" width="60.81640625" style="24" customWidth="1"/>
    <col min="3" max="3" width="41" style="24" customWidth="1"/>
    <col min="4" max="4" width="40.81640625" style="24" customWidth="1"/>
    <col min="5" max="5" width="6.7265625" style="24" customWidth="1"/>
    <col min="6" max="6" width="41.54296875" style="103" customWidth="1"/>
    <col min="7" max="7" width="41.54296875" style="113" customWidth="1"/>
    <col min="8" max="16384" width="8.81640625" style="54"/>
  </cols>
  <sheetData>
    <row r="1" spans="1:7" ht="31" x14ac:dyDescent="0.35">
      <c r="A1" s="21" t="s">
        <v>481</v>
      </c>
      <c r="B1" s="21"/>
      <c r="C1" s="22"/>
      <c r="D1" s="22"/>
      <c r="E1" s="22"/>
      <c r="F1" s="563" t="s">
        <v>1924</v>
      </c>
    </row>
    <row r="2" spans="1:7" ht="15" thickBot="1" x14ac:dyDescent="0.4">
      <c r="A2" s="22"/>
      <c r="B2" s="22"/>
      <c r="C2" s="22"/>
      <c r="D2" s="22"/>
      <c r="E2" s="22"/>
      <c r="F2" s="113"/>
    </row>
    <row r="3" spans="1:7" ht="19" thickBot="1" x14ac:dyDescent="0.4">
      <c r="A3" s="25"/>
      <c r="B3" s="26" t="s">
        <v>22</v>
      </c>
      <c r="C3" s="27" t="s">
        <v>1333</v>
      </c>
      <c r="D3" s="25"/>
      <c r="E3" s="25"/>
      <c r="F3" s="113"/>
      <c r="G3" s="120"/>
    </row>
    <row r="4" spans="1:7" ht="15" thickBot="1" x14ac:dyDescent="0.4"/>
    <row r="5" spans="1:7" ht="18.5" x14ac:dyDescent="0.35">
      <c r="A5" s="28"/>
      <c r="B5" s="29" t="s">
        <v>482</v>
      </c>
      <c r="C5" s="28"/>
      <c r="E5" s="30"/>
      <c r="F5" s="121"/>
    </row>
    <row r="6" spans="1:7" x14ac:dyDescent="0.35">
      <c r="B6" s="31" t="s">
        <v>483</v>
      </c>
    </row>
    <row r="7" spans="1:7" x14ac:dyDescent="0.35">
      <c r="B7" s="70" t="s">
        <v>484</v>
      </c>
    </row>
    <row r="8" spans="1:7" ht="15" thickBot="1" x14ac:dyDescent="0.4">
      <c r="B8" s="71" t="s">
        <v>485</v>
      </c>
    </row>
    <row r="9" spans="1:7" x14ac:dyDescent="0.35">
      <c r="B9" s="34"/>
    </row>
    <row r="10" spans="1:7" ht="37" x14ac:dyDescent="0.35">
      <c r="A10" s="35" t="s">
        <v>31</v>
      </c>
      <c r="B10" s="35" t="s">
        <v>483</v>
      </c>
      <c r="C10" s="36"/>
      <c r="D10" s="36"/>
      <c r="E10" s="36"/>
      <c r="F10" s="122"/>
      <c r="G10" s="123"/>
    </row>
    <row r="11" spans="1:7" ht="15" customHeight="1" x14ac:dyDescent="0.35">
      <c r="A11" s="42"/>
      <c r="B11" s="43" t="s">
        <v>486</v>
      </c>
      <c r="C11" s="42" t="s">
        <v>61</v>
      </c>
      <c r="D11" s="42"/>
      <c r="E11" s="42"/>
      <c r="F11" s="124" t="s">
        <v>487</v>
      </c>
      <c r="G11" s="124"/>
    </row>
    <row r="12" spans="1:7" x14ac:dyDescent="0.35">
      <c r="A12" s="24" t="s">
        <v>488</v>
      </c>
      <c r="B12" s="24" t="s">
        <v>489</v>
      </c>
      <c r="C12" s="101">
        <v>35441.89</v>
      </c>
      <c r="F12" s="115">
        <f>IF($C$15=0,"",IF(C12="[for completion]","",C12/$C$15))</f>
        <v>0.98330332346568194</v>
      </c>
    </row>
    <row r="13" spans="1:7" x14ac:dyDescent="0.35">
      <c r="A13" s="24" t="s">
        <v>490</v>
      </c>
      <c r="B13" s="24" t="s">
        <v>491</v>
      </c>
      <c r="C13" s="101">
        <v>601.80999999999995</v>
      </c>
      <c r="F13" s="115">
        <f>IF($C$15=0,"",IF(C13="[for completion]","",C13/$C$15))</f>
        <v>1.6696676534318063E-2</v>
      </c>
    </row>
    <row r="14" spans="1:7" x14ac:dyDescent="0.35">
      <c r="A14" s="24" t="s">
        <v>492</v>
      </c>
      <c r="B14" s="24" t="s">
        <v>92</v>
      </c>
      <c r="C14" s="109"/>
      <c r="F14" s="115">
        <f>IF($C$15=0,"",IF(C14="[for completion]","",C14/$C$15))</f>
        <v>0</v>
      </c>
    </row>
    <row r="15" spans="1:7" x14ac:dyDescent="0.35">
      <c r="A15" s="24" t="s">
        <v>493</v>
      </c>
      <c r="B15" s="72" t="s">
        <v>94</v>
      </c>
      <c r="C15" s="101">
        <f>SUM(C12:C14)</f>
        <v>36043.699999999997</v>
      </c>
      <c r="F15" s="110">
        <f>SUM(F12:F14)</f>
        <v>1</v>
      </c>
    </row>
    <row r="16" spans="1:7" hidden="1" outlineLevel="1" x14ac:dyDescent="0.35">
      <c r="A16" s="24" t="s">
        <v>494</v>
      </c>
      <c r="B16" s="53" t="s">
        <v>495</v>
      </c>
      <c r="F16" s="115">
        <f t="shared" ref="F16:F26" si="0">IF($C$15=0,"",IF(C16="[for completion]","",C16/$C$15))</f>
        <v>0</v>
      </c>
    </row>
    <row r="17" spans="1:7" hidden="1" outlineLevel="1" x14ac:dyDescent="0.35">
      <c r="A17" s="24" t="s">
        <v>496</v>
      </c>
      <c r="B17" s="53" t="s">
        <v>1329</v>
      </c>
      <c r="F17" s="115">
        <f t="shared" si="0"/>
        <v>0</v>
      </c>
    </row>
    <row r="18" spans="1:7" hidden="1" outlineLevel="1" x14ac:dyDescent="0.35">
      <c r="A18" s="24" t="s">
        <v>497</v>
      </c>
      <c r="B18" s="53" t="s">
        <v>96</v>
      </c>
      <c r="F18" s="115">
        <f t="shared" si="0"/>
        <v>0</v>
      </c>
    </row>
    <row r="19" spans="1:7" hidden="1" outlineLevel="1" x14ac:dyDescent="0.35">
      <c r="A19" s="24" t="s">
        <v>498</v>
      </c>
      <c r="B19" s="53" t="s">
        <v>96</v>
      </c>
      <c r="F19" s="115">
        <f t="shared" si="0"/>
        <v>0</v>
      </c>
    </row>
    <row r="20" spans="1:7" hidden="1" outlineLevel="1" x14ac:dyDescent="0.35">
      <c r="A20" s="24" t="s">
        <v>499</v>
      </c>
      <c r="B20" s="53" t="s">
        <v>96</v>
      </c>
      <c r="F20" s="115">
        <f t="shared" si="0"/>
        <v>0</v>
      </c>
    </row>
    <row r="21" spans="1:7" hidden="1" outlineLevel="1" x14ac:dyDescent="0.35">
      <c r="A21" s="24" t="s">
        <v>500</v>
      </c>
      <c r="B21" s="53" t="s">
        <v>96</v>
      </c>
      <c r="F21" s="115">
        <f t="shared" si="0"/>
        <v>0</v>
      </c>
    </row>
    <row r="22" spans="1:7" hidden="1" outlineLevel="1" x14ac:dyDescent="0.35">
      <c r="A22" s="24" t="s">
        <v>501</v>
      </c>
      <c r="B22" s="53" t="s">
        <v>96</v>
      </c>
      <c r="F22" s="115">
        <f t="shared" si="0"/>
        <v>0</v>
      </c>
    </row>
    <row r="23" spans="1:7" hidden="1" outlineLevel="1" x14ac:dyDescent="0.35">
      <c r="A23" s="24" t="s">
        <v>502</v>
      </c>
      <c r="B23" s="53" t="s">
        <v>96</v>
      </c>
      <c r="F23" s="115">
        <f t="shared" si="0"/>
        <v>0</v>
      </c>
    </row>
    <row r="24" spans="1:7" hidden="1" outlineLevel="1" x14ac:dyDescent="0.35">
      <c r="A24" s="24" t="s">
        <v>503</v>
      </c>
      <c r="B24" s="53" t="s">
        <v>96</v>
      </c>
      <c r="F24" s="115">
        <f t="shared" si="0"/>
        <v>0</v>
      </c>
    </row>
    <row r="25" spans="1:7" hidden="1" outlineLevel="1" x14ac:dyDescent="0.35">
      <c r="A25" s="24" t="s">
        <v>504</v>
      </c>
      <c r="B25" s="53" t="s">
        <v>96</v>
      </c>
      <c r="F25" s="115">
        <f t="shared" si="0"/>
        <v>0</v>
      </c>
    </row>
    <row r="26" spans="1:7" hidden="1" outlineLevel="1" x14ac:dyDescent="0.35">
      <c r="A26" s="24" t="s">
        <v>505</v>
      </c>
      <c r="B26" s="53" t="s">
        <v>96</v>
      </c>
      <c r="C26" s="54"/>
      <c r="D26" s="54"/>
      <c r="E26" s="54"/>
      <c r="F26" s="115">
        <f t="shared" si="0"/>
        <v>0</v>
      </c>
    </row>
    <row r="27" spans="1:7" ht="15" customHeight="1" collapsed="1" x14ac:dyDescent="0.35">
      <c r="A27" s="42"/>
      <c r="B27" s="43" t="s">
        <v>506</v>
      </c>
      <c r="C27" s="42" t="s">
        <v>507</v>
      </c>
      <c r="D27" s="42" t="s">
        <v>508</v>
      </c>
      <c r="E27" s="44"/>
      <c r="F27" s="127" t="s">
        <v>509</v>
      </c>
      <c r="G27" s="124"/>
    </row>
    <row r="28" spans="1:7" x14ac:dyDescent="0.35">
      <c r="A28" s="24" t="s">
        <v>510</v>
      </c>
      <c r="B28" s="24" t="s">
        <v>511</v>
      </c>
      <c r="C28" s="101">
        <v>437941</v>
      </c>
      <c r="D28" s="24">
        <v>173</v>
      </c>
      <c r="F28" s="101">
        <f>C28+D28</f>
        <v>438114</v>
      </c>
    </row>
    <row r="29" spans="1:7" outlineLevel="1" x14ac:dyDescent="0.35">
      <c r="A29" s="24" t="s">
        <v>512</v>
      </c>
      <c r="B29" s="38" t="s">
        <v>513</v>
      </c>
    </row>
    <row r="30" spans="1:7" outlineLevel="1" x14ac:dyDescent="0.35">
      <c r="A30" s="24" t="s">
        <v>514</v>
      </c>
      <c r="B30" s="38" t="s">
        <v>515</v>
      </c>
    </row>
    <row r="31" spans="1:7" outlineLevel="1" x14ac:dyDescent="0.35">
      <c r="A31" s="24" t="s">
        <v>516</v>
      </c>
      <c r="B31" s="38"/>
    </row>
    <row r="32" spans="1:7" outlineLevel="1" x14ac:dyDescent="0.35">
      <c r="A32" s="24" t="s">
        <v>517</v>
      </c>
      <c r="B32" s="38"/>
    </row>
    <row r="33" spans="1:7" outlineLevel="1" x14ac:dyDescent="0.35">
      <c r="A33" s="24" t="s">
        <v>518</v>
      </c>
      <c r="B33" s="38"/>
    </row>
    <row r="34" spans="1:7" outlineLevel="1" x14ac:dyDescent="0.35">
      <c r="A34" s="24" t="s">
        <v>519</v>
      </c>
      <c r="B34" s="38"/>
    </row>
    <row r="35" spans="1:7" ht="15" customHeight="1" x14ac:dyDescent="0.35">
      <c r="A35" s="42"/>
      <c r="B35" s="43" t="s">
        <v>520</v>
      </c>
      <c r="C35" s="42" t="s">
        <v>1504</v>
      </c>
      <c r="D35" s="42" t="s">
        <v>1505</v>
      </c>
      <c r="E35" s="44"/>
      <c r="F35" s="42" t="s">
        <v>1506</v>
      </c>
      <c r="G35" s="124"/>
    </row>
    <row r="36" spans="1:7" x14ac:dyDescent="0.35">
      <c r="A36" s="24" t="s">
        <v>523</v>
      </c>
      <c r="B36" s="24" t="s">
        <v>524</v>
      </c>
      <c r="C36" s="103">
        <v>3.5712777338078381E-3</v>
      </c>
      <c r="D36" s="103">
        <v>4.5244319713006412E-3</v>
      </c>
      <c r="E36" s="103"/>
      <c r="F36" s="103">
        <v>5.5255809500831385E-3</v>
      </c>
    </row>
    <row r="37" spans="1:7" outlineLevel="1" x14ac:dyDescent="0.35">
      <c r="A37" s="24" t="s">
        <v>525</v>
      </c>
    </row>
    <row r="38" spans="1:7" outlineLevel="1" x14ac:dyDescent="0.35">
      <c r="A38" s="24" t="s">
        <v>526</v>
      </c>
    </row>
    <row r="39" spans="1:7" outlineLevel="1" x14ac:dyDescent="0.35">
      <c r="A39" s="24" t="s">
        <v>527</v>
      </c>
    </row>
    <row r="40" spans="1:7" outlineLevel="1" x14ac:dyDescent="0.35">
      <c r="A40" s="24" t="s">
        <v>528</v>
      </c>
    </row>
    <row r="41" spans="1:7" outlineLevel="1" x14ac:dyDescent="0.35">
      <c r="A41" s="24" t="s">
        <v>529</v>
      </c>
    </row>
    <row r="42" spans="1:7" outlineLevel="1" x14ac:dyDescent="0.35">
      <c r="A42" s="24" t="s">
        <v>530</v>
      </c>
    </row>
    <row r="43" spans="1:7" ht="15" customHeight="1" x14ac:dyDescent="0.35">
      <c r="A43" s="42"/>
      <c r="B43" s="43" t="s">
        <v>531</v>
      </c>
      <c r="C43" s="42" t="s">
        <v>521</v>
      </c>
      <c r="D43" s="42" t="s">
        <v>522</v>
      </c>
      <c r="E43" s="44"/>
      <c r="F43" s="124" t="s">
        <v>487</v>
      </c>
      <c r="G43" s="124"/>
    </row>
    <row r="44" spans="1:7" x14ac:dyDescent="0.35">
      <c r="A44" s="24" t="s">
        <v>532</v>
      </c>
      <c r="B44" s="73" t="s">
        <v>533</v>
      </c>
      <c r="C44" s="111">
        <f>SUM(C45:C72)</f>
        <v>1</v>
      </c>
      <c r="D44" s="112">
        <f>SUM(D45:D72)</f>
        <v>1</v>
      </c>
      <c r="F44" s="112">
        <f>SUM(F45:F72)</f>
        <v>1.0001001442629682</v>
      </c>
      <c r="G44" s="103"/>
    </row>
    <row r="45" spans="1:7" x14ac:dyDescent="0.35">
      <c r="A45" s="24" t="s">
        <v>534</v>
      </c>
      <c r="B45" s="24" t="s">
        <v>535</v>
      </c>
      <c r="G45" s="103"/>
    </row>
    <row r="46" spans="1:7" x14ac:dyDescent="0.35">
      <c r="A46" s="24" t="s">
        <v>536</v>
      </c>
      <c r="B46" s="24" t="s">
        <v>537</v>
      </c>
      <c r="C46" s="103">
        <v>2.2731164782283413E-2</v>
      </c>
      <c r="F46" s="541">
        <v>2.2351773495319707E-2</v>
      </c>
      <c r="G46" s="103"/>
    </row>
    <row r="47" spans="1:7" x14ac:dyDescent="0.35">
      <c r="A47" s="24" t="s">
        <v>538</v>
      </c>
      <c r="B47" s="24" t="s">
        <v>539</v>
      </c>
      <c r="C47" s="103"/>
      <c r="F47" s="98"/>
      <c r="G47" s="103"/>
    </row>
    <row r="48" spans="1:7" x14ac:dyDescent="0.35">
      <c r="A48" s="24" t="s">
        <v>540</v>
      </c>
      <c r="B48" s="24" t="s">
        <v>541</v>
      </c>
      <c r="C48" s="103"/>
      <c r="F48" s="98"/>
      <c r="G48" s="103"/>
    </row>
    <row r="49" spans="1:7" x14ac:dyDescent="0.35">
      <c r="A49" s="24" t="s">
        <v>542</v>
      </c>
      <c r="B49" s="24" t="s">
        <v>543</v>
      </c>
      <c r="C49" s="103"/>
      <c r="F49" s="98"/>
      <c r="G49" s="103"/>
    </row>
    <row r="50" spans="1:7" x14ac:dyDescent="0.35">
      <c r="A50" s="24" t="s">
        <v>544</v>
      </c>
      <c r="B50" s="24" t="s">
        <v>545</v>
      </c>
      <c r="C50" s="103"/>
      <c r="F50" s="98"/>
      <c r="G50" s="103"/>
    </row>
    <row r="51" spans="1:7" x14ac:dyDescent="0.35">
      <c r="A51" s="24" t="s">
        <v>546</v>
      </c>
      <c r="B51" s="24" t="s">
        <v>547</v>
      </c>
      <c r="C51" s="103"/>
      <c r="F51" s="98"/>
      <c r="G51" s="103"/>
    </row>
    <row r="52" spans="1:7" x14ac:dyDescent="0.35">
      <c r="A52" s="24" t="s">
        <v>548</v>
      </c>
      <c r="B52" s="24" t="s">
        <v>549</v>
      </c>
      <c r="C52" s="103"/>
      <c r="F52" s="98"/>
      <c r="G52" s="103"/>
    </row>
    <row r="53" spans="1:7" x14ac:dyDescent="0.35">
      <c r="A53" s="24" t="s">
        <v>550</v>
      </c>
      <c r="B53" s="24" t="s">
        <v>551</v>
      </c>
      <c r="C53" s="103"/>
      <c r="F53" s="98"/>
      <c r="G53" s="103"/>
    </row>
    <row r="54" spans="1:7" x14ac:dyDescent="0.35">
      <c r="A54" s="24" t="s">
        <v>552</v>
      </c>
      <c r="B54" s="24" t="s">
        <v>553</v>
      </c>
      <c r="C54" s="103">
        <v>0.97643247981995807</v>
      </c>
      <c r="D54" s="103">
        <v>1</v>
      </c>
      <c r="F54" s="541">
        <v>0.97692597974914053</v>
      </c>
      <c r="G54" s="103"/>
    </row>
    <row r="55" spans="1:7" x14ac:dyDescent="0.35">
      <c r="A55" s="24" t="s">
        <v>554</v>
      </c>
      <c r="B55" s="24" t="s">
        <v>555</v>
      </c>
      <c r="C55" s="103"/>
      <c r="F55" s="541"/>
      <c r="G55" s="103"/>
    </row>
    <row r="56" spans="1:7" x14ac:dyDescent="0.35">
      <c r="A56" s="24" t="s">
        <v>556</v>
      </c>
      <c r="B56" s="24" t="s">
        <v>557</v>
      </c>
      <c r="C56" s="103"/>
      <c r="F56" s="541"/>
      <c r="G56" s="103"/>
    </row>
    <row r="57" spans="1:7" x14ac:dyDescent="0.35">
      <c r="A57" s="24" t="s">
        <v>558</v>
      </c>
      <c r="B57" s="24" t="s">
        <v>559</v>
      </c>
      <c r="C57" s="103">
        <v>8.3635539775858843E-4</v>
      </c>
      <c r="F57" s="541">
        <v>8.2239101850803149E-4</v>
      </c>
      <c r="G57" s="103"/>
    </row>
    <row r="58" spans="1:7" x14ac:dyDescent="0.35">
      <c r="A58" s="24" t="s">
        <v>560</v>
      </c>
      <c r="B58" s="24" t="s">
        <v>561</v>
      </c>
      <c r="C58" s="103"/>
      <c r="F58" s="98"/>
      <c r="G58" s="103"/>
    </row>
    <row r="59" spans="1:7" x14ac:dyDescent="0.35">
      <c r="A59" s="24" t="s">
        <v>562</v>
      </c>
      <c r="B59" s="24" t="s">
        <v>563</v>
      </c>
      <c r="C59" s="103"/>
      <c r="F59" s="24"/>
      <c r="G59" s="103"/>
    </row>
    <row r="60" spans="1:7" x14ac:dyDescent="0.35">
      <c r="A60" s="24" t="s">
        <v>564</v>
      </c>
      <c r="B60" s="24" t="s">
        <v>3</v>
      </c>
      <c r="C60" s="103"/>
      <c r="F60" s="24"/>
      <c r="G60" s="103"/>
    </row>
    <row r="61" spans="1:7" x14ac:dyDescent="0.35">
      <c r="A61" s="24" t="s">
        <v>565</v>
      </c>
      <c r="B61" s="24" t="s">
        <v>566</v>
      </c>
      <c r="C61" s="103"/>
      <c r="F61" s="24"/>
      <c r="G61" s="103"/>
    </row>
    <row r="62" spans="1:7" x14ac:dyDescent="0.35">
      <c r="A62" s="24" t="s">
        <v>567</v>
      </c>
      <c r="B62" s="24" t="s">
        <v>568</v>
      </c>
      <c r="C62" s="103"/>
      <c r="F62" s="24"/>
      <c r="G62" s="103"/>
    </row>
    <row r="63" spans="1:7" x14ac:dyDescent="0.35">
      <c r="A63" s="24" t="s">
        <v>569</v>
      </c>
      <c r="B63" s="24" t="s">
        <v>570</v>
      </c>
      <c r="C63" s="103"/>
      <c r="F63" s="24"/>
      <c r="G63" s="103"/>
    </row>
    <row r="64" spans="1:7" x14ac:dyDescent="0.35">
      <c r="A64" s="24" t="s">
        <v>571</v>
      </c>
      <c r="B64" s="24" t="s">
        <v>572</v>
      </c>
      <c r="C64" s="103"/>
      <c r="F64" s="24"/>
      <c r="G64" s="103"/>
    </row>
    <row r="65" spans="1:7" x14ac:dyDescent="0.35">
      <c r="A65" s="24" t="s">
        <v>573</v>
      </c>
      <c r="B65" s="24" t="s">
        <v>574</v>
      </c>
      <c r="C65" s="103"/>
      <c r="F65" s="24"/>
      <c r="G65" s="103"/>
    </row>
    <row r="66" spans="1:7" x14ac:dyDescent="0.35">
      <c r="A66" s="24" t="s">
        <v>575</v>
      </c>
      <c r="B66" s="24" t="s">
        <v>576</v>
      </c>
      <c r="C66" s="103"/>
      <c r="F66" s="24"/>
      <c r="G66" s="103"/>
    </row>
    <row r="67" spans="1:7" x14ac:dyDescent="0.35">
      <c r="A67" s="24" t="s">
        <v>577</v>
      </c>
      <c r="B67" s="24" t="s">
        <v>578</v>
      </c>
      <c r="C67" s="103"/>
      <c r="F67" s="24"/>
      <c r="G67" s="103"/>
    </row>
    <row r="68" spans="1:7" x14ac:dyDescent="0.35">
      <c r="A68" s="24" t="s">
        <v>579</v>
      </c>
      <c r="B68" s="24" t="s">
        <v>580</v>
      </c>
      <c r="C68" s="103"/>
      <c r="F68" s="24"/>
      <c r="G68" s="103"/>
    </row>
    <row r="69" spans="1:7" x14ac:dyDescent="0.35">
      <c r="A69" s="24" t="s">
        <v>581</v>
      </c>
      <c r="B69" s="24" t="s">
        <v>582</v>
      </c>
      <c r="C69" s="103"/>
      <c r="F69" s="24"/>
      <c r="G69" s="103"/>
    </row>
    <row r="70" spans="1:7" x14ac:dyDescent="0.35">
      <c r="A70" s="24" t="s">
        <v>583</v>
      </c>
      <c r="B70" s="24" t="s">
        <v>584</v>
      </c>
      <c r="C70" s="103"/>
      <c r="F70" s="24"/>
      <c r="G70" s="103"/>
    </row>
    <row r="71" spans="1:7" x14ac:dyDescent="0.35">
      <c r="A71" s="24" t="s">
        <v>585</v>
      </c>
      <c r="B71" s="24" t="s">
        <v>6</v>
      </c>
      <c r="C71" s="103"/>
      <c r="F71" s="24"/>
      <c r="G71" s="103"/>
    </row>
    <row r="72" spans="1:7" x14ac:dyDescent="0.35">
      <c r="A72" s="24" t="s">
        <v>586</v>
      </c>
      <c r="B72" s="24" t="s">
        <v>587</v>
      </c>
      <c r="C72" s="103"/>
      <c r="G72" s="103"/>
    </row>
    <row r="73" spans="1:7" x14ac:dyDescent="0.35">
      <c r="A73" s="24" t="s">
        <v>588</v>
      </c>
      <c r="B73" s="73" t="s">
        <v>274</v>
      </c>
      <c r="C73" s="73">
        <v>0</v>
      </c>
      <c r="D73" s="73">
        <v>0</v>
      </c>
      <c r="F73" s="112">
        <f>SUM(F74:F76)</f>
        <v>0</v>
      </c>
      <c r="G73" s="103"/>
    </row>
    <row r="74" spans="1:7" x14ac:dyDescent="0.35">
      <c r="A74" s="24" t="s">
        <v>589</v>
      </c>
      <c r="B74" s="24" t="s">
        <v>590</v>
      </c>
      <c r="G74" s="103"/>
    </row>
    <row r="75" spans="1:7" x14ac:dyDescent="0.35">
      <c r="A75" s="24" t="s">
        <v>591</v>
      </c>
      <c r="B75" s="24" t="s">
        <v>592</v>
      </c>
      <c r="G75" s="103"/>
    </row>
    <row r="76" spans="1:7" x14ac:dyDescent="0.35">
      <c r="A76" s="24" t="s">
        <v>593</v>
      </c>
      <c r="B76" s="24" t="s">
        <v>2</v>
      </c>
      <c r="G76" s="103"/>
    </row>
    <row r="77" spans="1:7" x14ac:dyDescent="0.35">
      <c r="A77" s="24" t="s">
        <v>594</v>
      </c>
      <c r="B77" s="73" t="s">
        <v>92</v>
      </c>
      <c r="C77" s="73">
        <f>SUM(C78:C87)</f>
        <v>0</v>
      </c>
      <c r="D77" s="73">
        <f>SUM(D78:D87)</f>
        <v>0</v>
      </c>
      <c r="F77" s="112">
        <f>SUM(F78:F87)</f>
        <v>0</v>
      </c>
      <c r="G77" s="103"/>
    </row>
    <row r="78" spans="1:7" x14ac:dyDescent="0.35">
      <c r="A78" s="24" t="s">
        <v>595</v>
      </c>
      <c r="B78" s="40" t="s">
        <v>276</v>
      </c>
      <c r="G78" s="103"/>
    </row>
    <row r="79" spans="1:7" x14ac:dyDescent="0.35">
      <c r="A79" s="24" t="s">
        <v>596</v>
      </c>
      <c r="B79" s="40" t="s">
        <v>278</v>
      </c>
      <c r="G79" s="103"/>
    </row>
    <row r="80" spans="1:7" x14ac:dyDescent="0.35">
      <c r="A80" s="24" t="s">
        <v>597</v>
      </c>
      <c r="B80" s="40" t="s">
        <v>280</v>
      </c>
      <c r="G80" s="103"/>
    </row>
    <row r="81" spans="1:7" x14ac:dyDescent="0.35">
      <c r="A81" s="24" t="s">
        <v>598</v>
      </c>
      <c r="B81" s="40" t="s">
        <v>12</v>
      </c>
      <c r="G81" s="103"/>
    </row>
    <row r="82" spans="1:7" x14ac:dyDescent="0.35">
      <c r="A82" s="24" t="s">
        <v>599</v>
      </c>
      <c r="B82" s="40" t="s">
        <v>283</v>
      </c>
      <c r="G82" s="103"/>
    </row>
    <row r="83" spans="1:7" x14ac:dyDescent="0.35">
      <c r="A83" s="24" t="s">
        <v>600</v>
      </c>
      <c r="B83" s="40" t="s">
        <v>285</v>
      </c>
      <c r="G83" s="103"/>
    </row>
    <row r="84" spans="1:7" x14ac:dyDescent="0.35">
      <c r="A84" s="24" t="s">
        <v>601</v>
      </c>
      <c r="B84" s="40" t="s">
        <v>287</v>
      </c>
      <c r="G84" s="103"/>
    </row>
    <row r="85" spans="1:7" x14ac:dyDescent="0.35">
      <c r="A85" s="24" t="s">
        <v>602</v>
      </c>
      <c r="B85" s="40" t="s">
        <v>289</v>
      </c>
      <c r="G85" s="103"/>
    </row>
    <row r="86" spans="1:7" x14ac:dyDescent="0.35">
      <c r="A86" s="24" t="s">
        <v>603</v>
      </c>
      <c r="B86" s="40" t="s">
        <v>291</v>
      </c>
      <c r="G86" s="103"/>
    </row>
    <row r="87" spans="1:7" x14ac:dyDescent="0.35">
      <c r="A87" s="24" t="s">
        <v>604</v>
      </c>
      <c r="B87" s="40" t="s">
        <v>92</v>
      </c>
      <c r="G87" s="103"/>
    </row>
    <row r="88" spans="1:7" hidden="1" outlineLevel="1" x14ac:dyDescent="0.35">
      <c r="A88" s="24" t="s">
        <v>605</v>
      </c>
      <c r="B88" s="53" t="s">
        <v>96</v>
      </c>
      <c r="G88" s="103"/>
    </row>
    <row r="89" spans="1:7" hidden="1" outlineLevel="1" x14ac:dyDescent="0.35">
      <c r="A89" s="24" t="s">
        <v>606</v>
      </c>
      <c r="B89" s="53" t="s">
        <v>96</v>
      </c>
      <c r="G89" s="103"/>
    </row>
    <row r="90" spans="1:7" hidden="1" outlineLevel="1" x14ac:dyDescent="0.35">
      <c r="A90" s="24" t="s">
        <v>607</v>
      </c>
      <c r="B90" s="53" t="s">
        <v>96</v>
      </c>
      <c r="G90" s="103"/>
    </row>
    <row r="91" spans="1:7" hidden="1" outlineLevel="1" x14ac:dyDescent="0.35">
      <c r="A91" s="24" t="s">
        <v>608</v>
      </c>
      <c r="B91" s="53" t="s">
        <v>96</v>
      </c>
      <c r="G91" s="103"/>
    </row>
    <row r="92" spans="1:7" hidden="1" outlineLevel="1" x14ac:dyDescent="0.35">
      <c r="A92" s="24" t="s">
        <v>609</v>
      </c>
      <c r="B92" s="53" t="s">
        <v>96</v>
      </c>
      <c r="G92" s="103"/>
    </row>
    <row r="93" spans="1:7" hidden="1" outlineLevel="1" x14ac:dyDescent="0.35">
      <c r="A93" s="24" t="s">
        <v>610</v>
      </c>
      <c r="B93" s="53" t="s">
        <v>96</v>
      </c>
      <c r="G93" s="103"/>
    </row>
    <row r="94" spans="1:7" hidden="1" outlineLevel="1" x14ac:dyDescent="0.35">
      <c r="A94" s="24" t="s">
        <v>611</v>
      </c>
      <c r="B94" s="53" t="s">
        <v>96</v>
      </c>
      <c r="G94" s="103"/>
    </row>
    <row r="95" spans="1:7" hidden="1" outlineLevel="1" x14ac:dyDescent="0.35">
      <c r="A95" s="24" t="s">
        <v>612</v>
      </c>
      <c r="B95" s="53" t="s">
        <v>96</v>
      </c>
      <c r="G95" s="103"/>
    </row>
    <row r="96" spans="1:7" hidden="1" outlineLevel="1" x14ac:dyDescent="0.35">
      <c r="A96" s="24" t="s">
        <v>613</v>
      </c>
      <c r="B96" s="53" t="s">
        <v>96</v>
      </c>
      <c r="G96" s="103"/>
    </row>
    <row r="97" spans="1:7" hidden="1" outlineLevel="1" x14ac:dyDescent="0.35">
      <c r="A97" s="24" t="s">
        <v>614</v>
      </c>
      <c r="B97" s="53" t="s">
        <v>96</v>
      </c>
      <c r="G97" s="103"/>
    </row>
    <row r="98" spans="1:7" ht="15" customHeight="1" collapsed="1" x14ac:dyDescent="0.35">
      <c r="A98" s="42"/>
      <c r="B98" s="43" t="s">
        <v>1919</v>
      </c>
      <c r="C98" s="42" t="s">
        <v>521</v>
      </c>
      <c r="D98" s="42" t="s">
        <v>522</v>
      </c>
      <c r="E98" s="44"/>
      <c r="F98" s="124" t="s">
        <v>487</v>
      </c>
      <c r="G98" s="124"/>
    </row>
    <row r="99" spans="1:7" x14ac:dyDescent="0.35">
      <c r="A99" s="24" t="s">
        <v>615</v>
      </c>
      <c r="B99" s="40" t="s">
        <v>1361</v>
      </c>
      <c r="C99" s="103">
        <v>9.1695441024373811E-2</v>
      </c>
      <c r="D99" s="103">
        <v>3.4255016847888897E-2</v>
      </c>
      <c r="F99" s="103">
        <v>9.0736375213759157E-2</v>
      </c>
      <c r="G99" s="103"/>
    </row>
    <row r="100" spans="1:7" x14ac:dyDescent="0.35">
      <c r="A100" s="24" t="s">
        <v>616</v>
      </c>
      <c r="B100" s="40" t="s">
        <v>1362</v>
      </c>
      <c r="C100" s="103">
        <v>2.0036316491917231E-2</v>
      </c>
      <c r="D100" s="103">
        <v>4.3679011804427251E-2</v>
      </c>
      <c r="F100" s="103">
        <v>2.0431071598100658E-2</v>
      </c>
      <c r="G100" s="103"/>
    </row>
    <row r="101" spans="1:7" x14ac:dyDescent="0.35">
      <c r="A101" s="24" t="s">
        <v>617</v>
      </c>
      <c r="B101" s="40" t="s">
        <v>1363</v>
      </c>
      <c r="C101" s="103">
        <v>2.385615168336069E-2</v>
      </c>
      <c r="D101" s="103">
        <v>5.4569946600303218E-3</v>
      </c>
      <c r="F101" s="103">
        <v>2.3548946388514867E-2</v>
      </c>
      <c r="G101" s="103"/>
    </row>
    <row r="102" spans="1:7" x14ac:dyDescent="0.35">
      <c r="A102" s="24" t="s">
        <v>618</v>
      </c>
      <c r="B102" s="40" t="s">
        <v>1364</v>
      </c>
      <c r="C102" s="103">
        <v>2.8010400440453085E-2</v>
      </c>
      <c r="D102" s="103">
        <v>5.3796640239413863E-3</v>
      </c>
      <c r="F102" s="103">
        <v>2.7632541713306123E-2</v>
      </c>
      <c r="G102" s="103"/>
    </row>
    <row r="103" spans="1:7" x14ac:dyDescent="0.35">
      <c r="A103" s="24" t="s">
        <v>619</v>
      </c>
      <c r="B103" s="40" t="s">
        <v>1350</v>
      </c>
      <c r="C103" s="103">
        <v>1.5071587833035561E-3</v>
      </c>
      <c r="D103" s="103">
        <v>0</v>
      </c>
      <c r="F103" s="103">
        <v>1.4819941978925426E-3</v>
      </c>
      <c r="G103" s="103"/>
    </row>
    <row r="104" spans="1:7" x14ac:dyDescent="0.35">
      <c r="A104" s="24" t="s">
        <v>620</v>
      </c>
      <c r="B104" s="40" t="s">
        <v>1351</v>
      </c>
      <c r="C104" s="103">
        <v>4.2009965807289371E-2</v>
      </c>
      <c r="D104" s="103">
        <v>6.9789333629044804E-3</v>
      </c>
      <c r="F104" s="103">
        <v>4.1425062996949466E-2</v>
      </c>
      <c r="G104" s="103"/>
    </row>
    <row r="105" spans="1:7" x14ac:dyDescent="0.35">
      <c r="A105" s="24" t="s">
        <v>621</v>
      </c>
      <c r="B105" s="40" t="s">
        <v>1352</v>
      </c>
      <c r="C105" s="103">
        <v>9.4075394240008714E-2</v>
      </c>
      <c r="D105" s="103">
        <v>5.6808273693554449E-2</v>
      </c>
      <c r="F105" s="103">
        <v>9.3453156126544562E-2</v>
      </c>
      <c r="G105" s="103"/>
    </row>
    <row r="106" spans="1:7" x14ac:dyDescent="0.35">
      <c r="A106" s="24" t="s">
        <v>622</v>
      </c>
      <c r="B106" s="40" t="s">
        <v>1353</v>
      </c>
      <c r="C106" s="103">
        <v>0.28897980777894783</v>
      </c>
      <c r="D106" s="103">
        <v>0.79201455489094597</v>
      </c>
      <c r="F106" s="103">
        <v>0.29747883049549317</v>
      </c>
      <c r="G106" s="103"/>
    </row>
    <row r="107" spans="1:7" x14ac:dyDescent="0.35">
      <c r="A107" s="24" t="s">
        <v>623</v>
      </c>
      <c r="B107" s="40" t="s">
        <v>1354</v>
      </c>
      <c r="C107" s="103">
        <v>4.7242050285679286E-2</v>
      </c>
      <c r="D107" s="103">
        <v>2.0615141050017174E-4</v>
      </c>
      <c r="F107" s="103">
        <v>4.6456705763429397E-2</v>
      </c>
      <c r="G107" s="103"/>
    </row>
    <row r="108" spans="1:7" x14ac:dyDescent="0.35">
      <c r="A108" s="24" t="s">
        <v>624</v>
      </c>
      <c r="B108" s="40" t="s">
        <v>1355</v>
      </c>
      <c r="C108" s="103">
        <v>7.8364364745138651E-2</v>
      </c>
      <c r="D108" s="103">
        <v>8.6932137623383886E-3</v>
      </c>
      <c r="F108" s="103">
        <v>7.7201086098580063E-2</v>
      </c>
      <c r="G108" s="103"/>
    </row>
    <row r="109" spans="1:7" x14ac:dyDescent="0.35">
      <c r="A109" s="24" t="s">
        <v>625</v>
      </c>
      <c r="B109" s="40" t="s">
        <v>1356</v>
      </c>
      <c r="C109" s="103">
        <v>0.11695840045783197</v>
      </c>
      <c r="D109" s="103">
        <v>1.9590667995281353E-2</v>
      </c>
      <c r="F109" s="103">
        <v>0.11533268016414143</v>
      </c>
      <c r="G109" s="103"/>
    </row>
    <row r="110" spans="1:7" x14ac:dyDescent="0.35">
      <c r="A110" s="24" t="s">
        <v>626</v>
      </c>
      <c r="B110" s="40" t="s">
        <v>1365</v>
      </c>
      <c r="C110" s="103">
        <v>6.8767920219255574E-3</v>
      </c>
      <c r="D110" s="103">
        <v>0</v>
      </c>
      <c r="F110" s="103">
        <v>6.7619722550193726E-3</v>
      </c>
      <c r="G110" s="103"/>
    </row>
    <row r="111" spans="1:7" x14ac:dyDescent="0.35">
      <c r="A111" s="24" t="s">
        <v>627</v>
      </c>
      <c r="B111" s="40" t="s">
        <v>1357</v>
      </c>
      <c r="C111" s="103">
        <v>4.4027712148343258E-2</v>
      </c>
      <c r="D111" s="103">
        <v>7.5430846966898224E-3</v>
      </c>
      <c r="F111" s="103">
        <v>4.3418539091153022E-2</v>
      </c>
      <c r="G111" s="103"/>
    </row>
    <row r="112" spans="1:7" x14ac:dyDescent="0.35">
      <c r="A112" s="24" t="s">
        <v>628</v>
      </c>
      <c r="B112" s="40" t="s">
        <v>1358</v>
      </c>
      <c r="C112" s="103">
        <v>9.2792523911385011E-2</v>
      </c>
      <c r="D112" s="103">
        <v>1.939443285149748E-2</v>
      </c>
      <c r="F112" s="103">
        <v>9.156701764625659E-2</v>
      </c>
      <c r="G112" s="103"/>
    </row>
    <row r="113" spans="1:7" x14ac:dyDescent="0.35">
      <c r="A113" s="24" t="s">
        <v>629</v>
      </c>
      <c r="B113" s="40"/>
      <c r="C113" s="103"/>
      <c r="G113" s="103"/>
    </row>
    <row r="114" spans="1:7" x14ac:dyDescent="0.35">
      <c r="A114" s="24" t="s">
        <v>630</v>
      </c>
      <c r="B114" s="40"/>
      <c r="C114" s="103"/>
      <c r="G114" s="103"/>
    </row>
    <row r="115" spans="1:7" x14ac:dyDescent="0.35">
      <c r="A115" s="24" t="s">
        <v>631</v>
      </c>
      <c r="B115" s="40"/>
      <c r="C115" s="103"/>
      <c r="G115" s="103"/>
    </row>
    <row r="116" spans="1:7" x14ac:dyDescent="0.35">
      <c r="A116" s="24" t="s">
        <v>632</v>
      </c>
      <c r="B116" s="40"/>
      <c r="C116" s="103"/>
      <c r="G116" s="103"/>
    </row>
    <row r="117" spans="1:7" x14ac:dyDescent="0.35">
      <c r="A117" s="24" t="s">
        <v>633</v>
      </c>
      <c r="B117" s="40"/>
      <c r="C117" s="103"/>
      <c r="G117" s="103"/>
    </row>
    <row r="118" spans="1:7" x14ac:dyDescent="0.35">
      <c r="A118" s="24" t="s">
        <v>634</v>
      </c>
      <c r="B118" s="40"/>
      <c r="C118" s="103"/>
      <c r="G118" s="103"/>
    </row>
    <row r="119" spans="1:7" x14ac:dyDescent="0.35">
      <c r="A119" s="24" t="s">
        <v>635</v>
      </c>
      <c r="B119" s="40"/>
      <c r="C119" s="103"/>
      <c r="G119" s="103"/>
    </row>
    <row r="120" spans="1:7" x14ac:dyDescent="0.35">
      <c r="A120" s="24" t="s">
        <v>636</v>
      </c>
      <c r="B120" s="40"/>
      <c r="C120" s="103"/>
      <c r="G120" s="103"/>
    </row>
    <row r="121" spans="1:7" x14ac:dyDescent="0.35">
      <c r="A121" s="24" t="s">
        <v>637</v>
      </c>
      <c r="B121" s="40"/>
      <c r="C121" s="103"/>
      <c r="G121" s="103"/>
    </row>
    <row r="122" spans="1:7" x14ac:dyDescent="0.35">
      <c r="A122" s="24" t="s">
        <v>638</v>
      </c>
      <c r="B122" s="40"/>
      <c r="C122" s="103"/>
      <c r="G122" s="103"/>
    </row>
    <row r="123" spans="1:7" x14ac:dyDescent="0.35">
      <c r="A123" s="24" t="s">
        <v>639</v>
      </c>
      <c r="B123" s="40"/>
      <c r="C123" s="103"/>
      <c r="G123" s="103"/>
    </row>
    <row r="124" spans="1:7" x14ac:dyDescent="0.35">
      <c r="A124" s="24" t="s">
        <v>640</v>
      </c>
      <c r="B124" s="40"/>
      <c r="C124" s="103"/>
      <c r="G124" s="103"/>
    </row>
    <row r="125" spans="1:7" x14ac:dyDescent="0.35">
      <c r="A125" s="24" t="s">
        <v>641</v>
      </c>
      <c r="B125" s="40"/>
      <c r="G125" s="103"/>
    </row>
    <row r="126" spans="1:7" x14ac:dyDescent="0.35">
      <c r="A126" s="24" t="s">
        <v>642</v>
      </c>
      <c r="B126" s="40"/>
      <c r="G126" s="103"/>
    </row>
    <row r="127" spans="1:7" x14ac:dyDescent="0.35">
      <c r="A127" s="24" t="s">
        <v>643</v>
      </c>
      <c r="B127" s="40"/>
      <c r="G127" s="103"/>
    </row>
    <row r="128" spans="1:7" x14ac:dyDescent="0.35">
      <c r="A128" s="24" t="s">
        <v>644</v>
      </c>
      <c r="B128" s="40"/>
      <c r="G128" s="103"/>
    </row>
    <row r="129" spans="1:7" x14ac:dyDescent="0.35">
      <c r="A129" s="24" t="s">
        <v>645</v>
      </c>
      <c r="B129" s="40"/>
      <c r="G129" s="103"/>
    </row>
    <row r="130" spans="1:7" x14ac:dyDescent="0.35">
      <c r="A130" s="562" t="s">
        <v>1893</v>
      </c>
      <c r="B130" s="40"/>
      <c r="G130" s="103"/>
    </row>
    <row r="131" spans="1:7" x14ac:dyDescent="0.35">
      <c r="A131" s="562" t="s">
        <v>1894</v>
      </c>
      <c r="B131" s="40"/>
      <c r="G131" s="103"/>
    </row>
    <row r="132" spans="1:7" x14ac:dyDescent="0.35">
      <c r="A132" s="562" t="s">
        <v>1895</v>
      </c>
      <c r="B132" s="40"/>
      <c r="G132" s="103"/>
    </row>
    <row r="133" spans="1:7" x14ac:dyDescent="0.35">
      <c r="A133" s="562" t="s">
        <v>1896</v>
      </c>
      <c r="B133" s="40"/>
      <c r="G133" s="103"/>
    </row>
    <row r="134" spans="1:7" x14ac:dyDescent="0.35">
      <c r="A134" s="562" t="s">
        <v>1897</v>
      </c>
      <c r="B134" s="40"/>
      <c r="G134" s="103"/>
    </row>
    <row r="135" spans="1:7" x14ac:dyDescent="0.35">
      <c r="A135" s="562" t="s">
        <v>1898</v>
      </c>
      <c r="B135" s="40"/>
      <c r="G135" s="103"/>
    </row>
    <row r="136" spans="1:7" x14ac:dyDescent="0.35">
      <c r="A136" s="562" t="s">
        <v>1899</v>
      </c>
      <c r="B136" s="40"/>
      <c r="G136" s="103"/>
    </row>
    <row r="137" spans="1:7" x14ac:dyDescent="0.35">
      <c r="A137" s="562" t="s">
        <v>1900</v>
      </c>
      <c r="B137" s="40"/>
      <c r="G137" s="103"/>
    </row>
    <row r="138" spans="1:7" x14ac:dyDescent="0.35">
      <c r="A138" s="562" t="s">
        <v>1901</v>
      </c>
      <c r="B138" s="40"/>
      <c r="G138" s="103"/>
    </row>
    <row r="139" spans="1:7" x14ac:dyDescent="0.35">
      <c r="A139" s="562" t="s">
        <v>1902</v>
      </c>
      <c r="B139" s="40"/>
      <c r="G139" s="103"/>
    </row>
    <row r="140" spans="1:7" x14ac:dyDescent="0.35">
      <c r="A140" s="562" t="s">
        <v>1903</v>
      </c>
      <c r="B140" s="40"/>
      <c r="G140" s="103"/>
    </row>
    <row r="141" spans="1:7" x14ac:dyDescent="0.35">
      <c r="A141" s="562" t="s">
        <v>1904</v>
      </c>
      <c r="B141" s="40"/>
      <c r="G141" s="103"/>
    </row>
    <row r="142" spans="1:7" x14ac:dyDescent="0.35">
      <c r="A142" s="562" t="s">
        <v>1905</v>
      </c>
      <c r="B142" s="40"/>
      <c r="G142" s="103"/>
    </row>
    <row r="143" spans="1:7" x14ac:dyDescent="0.35">
      <c r="A143" s="562" t="s">
        <v>1906</v>
      </c>
      <c r="B143" s="40"/>
      <c r="G143" s="103"/>
    </row>
    <row r="144" spans="1:7" x14ac:dyDescent="0.35">
      <c r="A144" s="562" t="s">
        <v>1907</v>
      </c>
      <c r="B144" s="40"/>
      <c r="G144" s="103"/>
    </row>
    <row r="145" spans="1:7" x14ac:dyDescent="0.35">
      <c r="A145" s="562" t="s">
        <v>1908</v>
      </c>
      <c r="B145" s="40"/>
      <c r="G145" s="103"/>
    </row>
    <row r="146" spans="1:7" x14ac:dyDescent="0.35">
      <c r="A146" s="562" t="s">
        <v>1909</v>
      </c>
      <c r="B146" s="40"/>
      <c r="G146" s="103"/>
    </row>
    <row r="147" spans="1:7" x14ac:dyDescent="0.35">
      <c r="A147" s="562" t="s">
        <v>1910</v>
      </c>
      <c r="B147" s="40"/>
      <c r="G147" s="103"/>
    </row>
    <row r="148" spans="1:7" x14ac:dyDescent="0.35">
      <c r="A148" s="562" t="s">
        <v>1911</v>
      </c>
      <c r="B148" s="40"/>
      <c r="G148" s="103"/>
    </row>
    <row r="149" spans="1:7" ht="15" customHeight="1" x14ac:dyDescent="0.35">
      <c r="A149" s="42"/>
      <c r="B149" s="43" t="s">
        <v>646</v>
      </c>
      <c r="C149" s="42" t="s">
        <v>521</v>
      </c>
      <c r="D149" s="42" t="s">
        <v>522</v>
      </c>
      <c r="E149" s="44"/>
      <c r="F149" s="124" t="s">
        <v>487</v>
      </c>
      <c r="G149" s="124"/>
    </row>
    <row r="150" spans="1:7" x14ac:dyDescent="0.35">
      <c r="A150" s="24" t="s">
        <v>647</v>
      </c>
      <c r="B150" s="24" t="s">
        <v>648</v>
      </c>
      <c r="C150" s="103">
        <v>0.92210140032814347</v>
      </c>
      <c r="D150" s="103">
        <v>0.65248500338850013</v>
      </c>
      <c r="E150" s="113"/>
      <c r="F150" s="103">
        <v>0.91759969491783111</v>
      </c>
    </row>
    <row r="151" spans="1:7" x14ac:dyDescent="0.35">
      <c r="A151" s="24" t="s">
        <v>649</v>
      </c>
      <c r="B151" s="24" t="s">
        <v>650</v>
      </c>
      <c r="C151" s="103">
        <v>7.7898599671856472E-2</v>
      </c>
      <c r="D151" s="103">
        <v>0.34751499661149987</v>
      </c>
      <c r="E151" s="113"/>
      <c r="F151" s="103">
        <v>8.2400305082168751E-2</v>
      </c>
    </row>
    <row r="152" spans="1:7" x14ac:dyDescent="0.35">
      <c r="A152" s="24" t="s">
        <v>651</v>
      </c>
      <c r="B152" s="24" t="s">
        <v>92</v>
      </c>
      <c r="C152" s="103"/>
      <c r="D152" s="104"/>
      <c r="E152" s="22"/>
      <c r="F152" s="103">
        <v>0</v>
      </c>
    </row>
    <row r="153" spans="1:7" hidden="1" outlineLevel="1" x14ac:dyDescent="0.35">
      <c r="A153" s="24" t="s">
        <v>652</v>
      </c>
      <c r="E153" s="22"/>
    </row>
    <row r="154" spans="1:7" hidden="1" outlineLevel="1" x14ac:dyDescent="0.35">
      <c r="A154" s="24" t="s">
        <v>653</v>
      </c>
      <c r="E154" s="22"/>
    </row>
    <row r="155" spans="1:7" hidden="1" outlineLevel="1" x14ac:dyDescent="0.35">
      <c r="A155" s="24" t="s">
        <v>654</v>
      </c>
      <c r="E155" s="22"/>
    </row>
    <row r="156" spans="1:7" hidden="1" outlineLevel="1" x14ac:dyDescent="0.35">
      <c r="A156" s="24" t="s">
        <v>655</v>
      </c>
      <c r="E156" s="22"/>
    </row>
    <row r="157" spans="1:7" hidden="1" outlineLevel="1" x14ac:dyDescent="0.35">
      <c r="A157" s="24" t="s">
        <v>656</v>
      </c>
      <c r="E157" s="22"/>
    </row>
    <row r="158" spans="1:7" hidden="1" outlineLevel="1" x14ac:dyDescent="0.35">
      <c r="A158" s="24" t="s">
        <v>657</v>
      </c>
      <c r="E158" s="22"/>
    </row>
    <row r="159" spans="1:7" ht="15" customHeight="1" collapsed="1" x14ac:dyDescent="0.35">
      <c r="A159" s="42"/>
      <c r="B159" s="43" t="s">
        <v>658</v>
      </c>
      <c r="C159" s="42" t="s">
        <v>521</v>
      </c>
      <c r="D159" s="42" t="s">
        <v>522</v>
      </c>
      <c r="E159" s="44"/>
      <c r="F159" s="124" t="s">
        <v>487</v>
      </c>
      <c r="G159" s="124"/>
    </row>
    <row r="160" spans="1:7" x14ac:dyDescent="0.35">
      <c r="A160" s="24" t="s">
        <v>659</v>
      </c>
      <c r="B160" s="24" t="s">
        <v>660</v>
      </c>
      <c r="C160" s="103">
        <v>1.9471644269192422E-2</v>
      </c>
      <c r="E160" s="22"/>
      <c r="F160" s="103">
        <v>1.9146476041998581E-2</v>
      </c>
    </row>
    <row r="161" spans="1:7" x14ac:dyDescent="0.35">
      <c r="A161" s="24" t="s">
        <v>661</v>
      </c>
      <c r="B161" s="24" t="s">
        <v>662</v>
      </c>
      <c r="C161" s="103">
        <v>0.98052835573080765</v>
      </c>
      <c r="D161" s="104">
        <v>1</v>
      </c>
      <c r="E161" s="22"/>
      <c r="F161" s="103">
        <v>0.98085352395800141</v>
      </c>
    </row>
    <row r="162" spans="1:7" x14ac:dyDescent="0.35">
      <c r="A162" s="24" t="s">
        <v>663</v>
      </c>
      <c r="B162" s="24" t="s">
        <v>92</v>
      </c>
      <c r="C162" s="103"/>
      <c r="E162" s="22"/>
      <c r="F162" s="103">
        <v>0</v>
      </c>
    </row>
    <row r="163" spans="1:7" hidden="1" outlineLevel="1" x14ac:dyDescent="0.35">
      <c r="A163" s="24" t="s">
        <v>664</v>
      </c>
      <c r="E163" s="22"/>
    </row>
    <row r="164" spans="1:7" hidden="1" outlineLevel="1" x14ac:dyDescent="0.35">
      <c r="A164" s="24" t="s">
        <v>665</v>
      </c>
      <c r="E164" s="22"/>
    </row>
    <row r="165" spans="1:7" hidden="1" outlineLevel="1" x14ac:dyDescent="0.35">
      <c r="A165" s="24" t="s">
        <v>666</v>
      </c>
      <c r="E165" s="22"/>
    </row>
    <row r="166" spans="1:7" hidden="1" outlineLevel="1" x14ac:dyDescent="0.35">
      <c r="A166" s="24" t="s">
        <v>667</v>
      </c>
      <c r="E166" s="22"/>
    </row>
    <row r="167" spans="1:7" hidden="1" outlineLevel="1" x14ac:dyDescent="0.35">
      <c r="A167" s="24" t="s">
        <v>668</v>
      </c>
      <c r="E167" s="22"/>
    </row>
    <row r="168" spans="1:7" hidden="1" outlineLevel="1" x14ac:dyDescent="0.35">
      <c r="A168" s="24" t="s">
        <v>669</v>
      </c>
      <c r="E168" s="22"/>
    </row>
    <row r="169" spans="1:7" ht="15" customHeight="1" collapsed="1" x14ac:dyDescent="0.35">
      <c r="A169" s="42"/>
      <c r="B169" s="43" t="s">
        <v>670</v>
      </c>
      <c r="C169" s="42" t="s">
        <v>521</v>
      </c>
      <c r="D169" s="42" t="s">
        <v>522</v>
      </c>
      <c r="E169" s="44"/>
      <c r="F169" s="124" t="s">
        <v>487</v>
      </c>
      <c r="G169" s="124"/>
    </row>
    <row r="170" spans="1:7" x14ac:dyDescent="0.35">
      <c r="A170" s="24" t="s">
        <v>671</v>
      </c>
      <c r="B170" s="20" t="s">
        <v>672</v>
      </c>
      <c r="C170" s="103">
        <v>2.7022916348343382E-3</v>
      </c>
      <c r="D170" s="103">
        <v>3.2639428336713155E-2</v>
      </c>
      <c r="E170" s="113"/>
      <c r="F170" s="103">
        <v>3.2021431712758643E-3</v>
      </c>
    </row>
    <row r="171" spans="1:7" x14ac:dyDescent="0.35">
      <c r="A171" s="24" t="s">
        <v>673</v>
      </c>
      <c r="B171" s="20" t="s">
        <v>674</v>
      </c>
      <c r="C171" s="103">
        <v>4.8445393234930224E-2</v>
      </c>
      <c r="D171" s="103">
        <v>6.3935179585969712E-2</v>
      </c>
      <c r="E171" s="113"/>
      <c r="F171" s="103">
        <v>4.8704021626276461E-2</v>
      </c>
    </row>
    <row r="172" spans="1:7" x14ac:dyDescent="0.35">
      <c r="A172" s="24" t="s">
        <v>675</v>
      </c>
      <c r="B172" s="20" t="s">
        <v>676</v>
      </c>
      <c r="C172" s="103">
        <v>0.15222168673956199</v>
      </c>
      <c r="D172" s="103">
        <v>0.31804506269250366</v>
      </c>
      <c r="E172" s="103"/>
      <c r="F172" s="103">
        <v>0.15499039070993195</v>
      </c>
    </row>
    <row r="173" spans="1:7" x14ac:dyDescent="0.35">
      <c r="A173" s="24" t="s">
        <v>677</v>
      </c>
      <c r="B173" s="20" t="s">
        <v>678</v>
      </c>
      <c r="C173" s="103">
        <v>0.29628957849618465</v>
      </c>
      <c r="D173" s="103">
        <v>0.5182649412561624</v>
      </c>
      <c r="E173" s="103"/>
      <c r="F173" s="103">
        <v>0.2999958356186565</v>
      </c>
    </row>
    <row r="174" spans="1:7" x14ac:dyDescent="0.35">
      <c r="A174" s="24" t="s">
        <v>679</v>
      </c>
      <c r="B174" s="20" t="s">
        <v>680</v>
      </c>
      <c r="C174" s="103">
        <v>0.5003410498944888</v>
      </c>
      <c r="D174" s="103">
        <v>6.7115388128651213E-2</v>
      </c>
      <c r="E174" s="103"/>
      <c r="F174" s="103">
        <v>0.49310760887385924</v>
      </c>
    </row>
    <row r="175" spans="1:7" outlineLevel="1" x14ac:dyDescent="0.35">
      <c r="A175" s="24" t="s">
        <v>681</v>
      </c>
      <c r="B175" s="20"/>
    </row>
    <row r="176" spans="1:7" outlineLevel="1" x14ac:dyDescent="0.35">
      <c r="A176" s="24" t="s">
        <v>682</v>
      </c>
      <c r="B176" s="20"/>
    </row>
    <row r="177" spans="1:7" outlineLevel="1" x14ac:dyDescent="0.35">
      <c r="A177" s="24" t="s">
        <v>683</v>
      </c>
      <c r="B177" s="20"/>
    </row>
    <row r="178" spans="1:7" outlineLevel="1" x14ac:dyDescent="0.35">
      <c r="A178" s="24" t="s">
        <v>684</v>
      </c>
      <c r="B178" s="20"/>
    </row>
    <row r="179" spans="1:7" ht="15" customHeight="1" x14ac:dyDescent="0.35">
      <c r="A179" s="42"/>
      <c r="B179" s="43" t="s">
        <v>685</v>
      </c>
      <c r="C179" s="42" t="s">
        <v>1504</v>
      </c>
      <c r="D179" s="42" t="s">
        <v>1505</v>
      </c>
      <c r="E179" s="44"/>
      <c r="F179" s="42" t="s">
        <v>1506</v>
      </c>
      <c r="G179" s="124"/>
    </row>
    <row r="180" spans="1:7" x14ac:dyDescent="0.35">
      <c r="A180" s="24" t="s">
        <v>686</v>
      </c>
      <c r="B180" s="24" t="s">
        <v>687</v>
      </c>
      <c r="C180" s="103">
        <v>1.6615763581613235E-2</v>
      </c>
      <c r="D180" s="103">
        <v>0</v>
      </c>
      <c r="E180" s="22"/>
      <c r="F180" s="103">
        <v>1.6615763581613235E-2</v>
      </c>
    </row>
    <row r="181" spans="1:7" outlineLevel="1" x14ac:dyDescent="0.35">
      <c r="A181" s="24" t="s">
        <v>688</v>
      </c>
      <c r="E181" s="22"/>
    </row>
    <row r="182" spans="1:7" outlineLevel="1" x14ac:dyDescent="0.35">
      <c r="A182" s="24" t="s">
        <v>689</v>
      </c>
      <c r="E182" s="22"/>
    </row>
    <row r="183" spans="1:7" outlineLevel="1" x14ac:dyDescent="0.35">
      <c r="A183" s="24" t="s">
        <v>690</v>
      </c>
      <c r="E183" s="22"/>
    </row>
    <row r="184" spans="1:7" outlineLevel="1" x14ac:dyDescent="0.35">
      <c r="A184" s="24" t="s">
        <v>691</v>
      </c>
      <c r="E184" s="22"/>
    </row>
    <row r="185" spans="1:7" ht="18.5" x14ac:dyDescent="0.35">
      <c r="A185" s="74"/>
      <c r="B185" s="75" t="s">
        <v>484</v>
      </c>
      <c r="C185" s="74"/>
      <c r="D185" s="74"/>
      <c r="E185" s="74"/>
      <c r="F185" s="136"/>
      <c r="G185" s="136"/>
    </row>
    <row r="186" spans="1:7" ht="15" customHeight="1" x14ac:dyDescent="0.35">
      <c r="A186" s="42"/>
      <c r="B186" s="43" t="s">
        <v>692</v>
      </c>
      <c r="C186" s="42" t="s">
        <v>693</v>
      </c>
      <c r="D186" s="42" t="s">
        <v>694</v>
      </c>
      <c r="E186" s="44"/>
      <c r="F186" s="127" t="s">
        <v>521</v>
      </c>
      <c r="G186" s="127" t="s">
        <v>695</v>
      </c>
    </row>
    <row r="187" spans="1:7" x14ac:dyDescent="0.35">
      <c r="A187" s="24" t="s">
        <v>696</v>
      </c>
      <c r="B187" s="40" t="s">
        <v>697</v>
      </c>
      <c r="C187" s="101">
        <v>80.92845839964744</v>
      </c>
      <c r="D187" s="101">
        <v>437941</v>
      </c>
      <c r="E187" s="37"/>
      <c r="F187" s="119"/>
      <c r="G187" s="119"/>
    </row>
    <row r="188" spans="1:7" x14ac:dyDescent="0.35">
      <c r="A188" s="37"/>
      <c r="B188" s="76"/>
      <c r="C188" s="37"/>
      <c r="D188" s="37"/>
      <c r="E188" s="37"/>
      <c r="F188" s="119"/>
      <c r="G188" s="119"/>
    </row>
    <row r="189" spans="1:7" x14ac:dyDescent="0.35">
      <c r="B189" s="40" t="s">
        <v>698</v>
      </c>
      <c r="C189" s="37"/>
      <c r="D189" s="37"/>
      <c r="E189" s="37"/>
      <c r="F189" s="119"/>
      <c r="G189" s="119"/>
    </row>
    <row r="190" spans="1:7" x14ac:dyDescent="0.35">
      <c r="A190" s="24" t="s">
        <v>699</v>
      </c>
      <c r="B190" s="40" t="s">
        <v>1366</v>
      </c>
      <c r="C190" s="101">
        <v>28812.931796619992</v>
      </c>
      <c r="D190" s="101">
        <v>414424</v>
      </c>
      <c r="E190" s="37"/>
      <c r="F190" s="110">
        <v>0.81296245445693804</v>
      </c>
      <c r="G190" s="110">
        <v>0.94630098574922195</v>
      </c>
    </row>
    <row r="191" spans="1:7" x14ac:dyDescent="0.35">
      <c r="A191" s="24" t="s">
        <v>700</v>
      </c>
      <c r="B191" s="40" t="s">
        <v>1367</v>
      </c>
      <c r="C191" s="101">
        <v>5464.9434867699756</v>
      </c>
      <c r="D191" s="101">
        <v>22098</v>
      </c>
      <c r="E191" s="37"/>
      <c r="F191" s="110">
        <v>0.15419443956043916</v>
      </c>
      <c r="G191" s="110">
        <v>5.0458851763137046E-2</v>
      </c>
    </row>
    <row r="192" spans="1:7" x14ac:dyDescent="0.35">
      <c r="A192" s="24" t="s">
        <v>701</v>
      </c>
      <c r="B192" s="40" t="s">
        <v>1368</v>
      </c>
      <c r="C192" s="101">
        <v>437.27293876000044</v>
      </c>
      <c r="D192" s="101">
        <v>920</v>
      </c>
      <c r="E192" s="37"/>
      <c r="F192" s="110">
        <v>1.2337740708622716E-2</v>
      </c>
      <c r="G192" s="110">
        <v>2.1007395973430213E-3</v>
      </c>
    </row>
    <row r="193" spans="1:7" x14ac:dyDescent="0.35">
      <c r="A193" s="24" t="s">
        <v>702</v>
      </c>
      <c r="B193" s="40" t="s">
        <v>1369</v>
      </c>
      <c r="C193" s="101">
        <v>155.03589590999997</v>
      </c>
      <c r="D193" s="101">
        <v>228</v>
      </c>
      <c r="E193" s="37"/>
      <c r="F193" s="110">
        <v>4.3743678483530559E-3</v>
      </c>
      <c r="G193" s="110">
        <v>5.2061807412414002E-4</v>
      </c>
    </row>
    <row r="194" spans="1:7" x14ac:dyDescent="0.35">
      <c r="A194" s="24" t="s">
        <v>703</v>
      </c>
      <c r="B194" s="40" t="s">
        <v>1370</v>
      </c>
      <c r="C194" s="101">
        <v>83.542748049999986</v>
      </c>
      <c r="D194" s="101">
        <v>93</v>
      </c>
      <c r="E194" s="37"/>
      <c r="F194" s="110">
        <v>2.3571748264358447E-3</v>
      </c>
      <c r="G194" s="110">
        <v>2.1235737234010974E-4</v>
      </c>
    </row>
    <row r="195" spans="1:7" x14ac:dyDescent="0.35">
      <c r="A195" s="24" t="s">
        <v>704</v>
      </c>
      <c r="B195" s="40" t="s">
        <v>1371</v>
      </c>
      <c r="C195" s="101">
        <v>488.17040560000015</v>
      </c>
      <c r="D195" s="101">
        <v>178</v>
      </c>
      <c r="E195" s="37"/>
      <c r="F195" s="110">
        <v>1.3773822599211189E-2</v>
      </c>
      <c r="G195" s="110">
        <v>4.0644744383375842E-4</v>
      </c>
    </row>
    <row r="196" spans="1:7" x14ac:dyDescent="0.35">
      <c r="A196" s="24" t="s">
        <v>705</v>
      </c>
      <c r="B196" s="40"/>
      <c r="E196" s="37"/>
      <c r="F196" s="115"/>
      <c r="G196" s="115"/>
    </row>
    <row r="197" spans="1:7" x14ac:dyDescent="0.35">
      <c r="A197" s="24" t="s">
        <v>706</v>
      </c>
      <c r="B197" s="40"/>
      <c r="E197" s="37"/>
      <c r="F197" s="115"/>
      <c r="G197" s="115"/>
    </row>
    <row r="198" spans="1:7" x14ac:dyDescent="0.35">
      <c r="A198" s="24" t="s">
        <v>707</v>
      </c>
      <c r="B198" s="40"/>
      <c r="E198" s="37"/>
      <c r="F198" s="115"/>
      <c r="G198" s="115"/>
    </row>
    <row r="199" spans="1:7" x14ac:dyDescent="0.35">
      <c r="A199" s="24" t="s">
        <v>708</v>
      </c>
      <c r="B199" s="40"/>
      <c r="E199" s="40"/>
      <c r="F199" s="115"/>
      <c r="G199" s="115"/>
    </row>
    <row r="200" spans="1:7" x14ac:dyDescent="0.35">
      <c r="A200" s="24" t="s">
        <v>709</v>
      </c>
      <c r="B200" s="40"/>
      <c r="E200" s="40"/>
      <c r="F200" s="115"/>
      <c r="G200" s="115"/>
    </row>
    <row r="201" spans="1:7" x14ac:dyDescent="0.35">
      <c r="A201" s="24" t="s">
        <v>710</v>
      </c>
      <c r="B201" s="40"/>
      <c r="E201" s="40"/>
      <c r="F201" s="115"/>
      <c r="G201" s="115"/>
    </row>
    <row r="202" spans="1:7" x14ac:dyDescent="0.35">
      <c r="A202" s="24" t="s">
        <v>711</v>
      </c>
      <c r="B202" s="40"/>
      <c r="E202" s="40"/>
      <c r="F202" s="115"/>
      <c r="G202" s="115"/>
    </row>
    <row r="203" spans="1:7" x14ac:dyDescent="0.35">
      <c r="A203" s="24" t="s">
        <v>712</v>
      </c>
      <c r="B203" s="40"/>
      <c r="E203" s="40"/>
      <c r="F203" s="115"/>
      <c r="G203" s="115"/>
    </row>
    <row r="204" spans="1:7" x14ac:dyDescent="0.35">
      <c r="A204" s="24" t="s">
        <v>713</v>
      </c>
      <c r="B204" s="40"/>
      <c r="E204" s="40"/>
      <c r="F204" s="115"/>
      <c r="G204" s="115"/>
    </row>
    <row r="205" spans="1:7" x14ac:dyDescent="0.35">
      <c r="A205" s="24" t="s">
        <v>714</v>
      </c>
      <c r="B205" s="40"/>
      <c r="F205" s="115"/>
      <c r="G205" s="115"/>
    </row>
    <row r="206" spans="1:7" x14ac:dyDescent="0.35">
      <c r="A206" s="24" t="s">
        <v>715</v>
      </c>
      <c r="B206" s="40"/>
      <c r="E206" s="59"/>
      <c r="F206" s="115"/>
      <c r="G206" s="115"/>
    </row>
    <row r="207" spans="1:7" x14ac:dyDescent="0.35">
      <c r="A207" s="24" t="s">
        <v>716</v>
      </c>
      <c r="B207" s="40"/>
      <c r="E207" s="59"/>
      <c r="F207" s="115"/>
      <c r="G207" s="115"/>
    </row>
    <row r="208" spans="1:7" x14ac:dyDescent="0.35">
      <c r="A208" s="24" t="s">
        <v>717</v>
      </c>
      <c r="B208" s="40"/>
      <c r="E208" s="59"/>
      <c r="F208" s="115"/>
      <c r="G208" s="115"/>
    </row>
    <row r="209" spans="1:7" x14ac:dyDescent="0.35">
      <c r="A209" s="24" t="s">
        <v>718</v>
      </c>
      <c r="B209" s="40"/>
      <c r="E209" s="59"/>
      <c r="F209" s="115"/>
      <c r="G209" s="115"/>
    </row>
    <row r="210" spans="1:7" x14ac:dyDescent="0.35">
      <c r="A210" s="24" t="s">
        <v>719</v>
      </c>
      <c r="B210" s="40"/>
      <c r="E210" s="59"/>
      <c r="F210" s="115"/>
      <c r="G210" s="115"/>
    </row>
    <row r="211" spans="1:7" x14ac:dyDescent="0.35">
      <c r="A211" s="24" t="s">
        <v>720</v>
      </c>
      <c r="B211" s="40"/>
      <c r="E211" s="59"/>
      <c r="F211" s="115"/>
      <c r="G211" s="115"/>
    </row>
    <row r="212" spans="1:7" x14ac:dyDescent="0.35">
      <c r="A212" s="24" t="s">
        <v>721</v>
      </c>
      <c r="B212" s="40"/>
      <c r="E212" s="59"/>
      <c r="F212" s="115"/>
      <c r="G212" s="115"/>
    </row>
    <row r="213" spans="1:7" x14ac:dyDescent="0.35">
      <c r="A213" s="24" t="s">
        <v>722</v>
      </c>
      <c r="B213" s="40"/>
      <c r="E213" s="59"/>
      <c r="F213" s="115"/>
      <c r="G213" s="115"/>
    </row>
    <row r="214" spans="1:7" x14ac:dyDescent="0.35">
      <c r="A214" s="24" t="s">
        <v>723</v>
      </c>
      <c r="B214" s="51" t="s">
        <v>94</v>
      </c>
      <c r="C214" s="49">
        <f>SUM(C190:C213)</f>
        <v>35441.897271709968</v>
      </c>
      <c r="D214" s="49">
        <f>SUM(D190:D213)</f>
        <v>437941</v>
      </c>
      <c r="E214" s="59"/>
      <c r="F214" s="116">
        <f>SUM(F190:F213)</f>
        <v>1</v>
      </c>
      <c r="G214" s="116">
        <f>SUM(G190:G213)</f>
        <v>1</v>
      </c>
    </row>
    <row r="215" spans="1:7" ht="15" customHeight="1" x14ac:dyDescent="0.35">
      <c r="A215" s="42"/>
      <c r="B215" s="43" t="s">
        <v>724</v>
      </c>
      <c r="C215" s="42" t="s">
        <v>693</v>
      </c>
      <c r="D215" s="42" t="s">
        <v>694</v>
      </c>
      <c r="E215" s="44"/>
      <c r="F215" s="127" t="s">
        <v>521</v>
      </c>
      <c r="G215" s="127" t="s">
        <v>695</v>
      </c>
    </row>
    <row r="216" spans="1:7" x14ac:dyDescent="0.35">
      <c r="A216" s="24" t="s">
        <v>725</v>
      </c>
      <c r="B216" s="24" t="s">
        <v>726</v>
      </c>
      <c r="C216" s="103">
        <v>0.76975722432630522</v>
      </c>
      <c r="G216" s="103"/>
    </row>
    <row r="217" spans="1:7" x14ac:dyDescent="0.35">
      <c r="G217" s="103"/>
    </row>
    <row r="218" spans="1:7" x14ac:dyDescent="0.35">
      <c r="B218" s="40" t="s">
        <v>727</v>
      </c>
      <c r="G218" s="103"/>
    </row>
    <row r="219" spans="1:7" x14ac:dyDescent="0.35">
      <c r="A219" s="24" t="s">
        <v>728</v>
      </c>
      <c r="B219" s="24" t="s">
        <v>729</v>
      </c>
      <c r="C219" s="101">
        <v>3765.5397630400016</v>
      </c>
      <c r="D219" s="101">
        <v>115614</v>
      </c>
      <c r="F219" s="110">
        <v>0.1062454341586752</v>
      </c>
      <c r="G219" s="110">
        <v>0.26399446500784352</v>
      </c>
    </row>
    <row r="220" spans="1:7" x14ac:dyDescent="0.35">
      <c r="A220" s="24" t="s">
        <v>730</v>
      </c>
      <c r="B220" s="24" t="s">
        <v>731</v>
      </c>
      <c r="C220" s="101">
        <v>2021.0980080000043</v>
      </c>
      <c r="D220" s="101">
        <v>29262</v>
      </c>
      <c r="F220" s="110">
        <v>5.7025671975333467E-2</v>
      </c>
      <c r="G220" s="110">
        <v>6.6817219671142916E-2</v>
      </c>
    </row>
    <row r="221" spans="1:7" x14ac:dyDescent="0.35">
      <c r="A221" s="24" t="s">
        <v>732</v>
      </c>
      <c r="B221" s="24" t="s">
        <v>733</v>
      </c>
      <c r="C221" s="101">
        <v>2258.9703857000031</v>
      </c>
      <c r="D221" s="101">
        <v>30484</v>
      </c>
      <c r="F221" s="110">
        <v>6.3737287210725233E-2</v>
      </c>
      <c r="G221" s="110">
        <v>6.9607549875439836E-2</v>
      </c>
    </row>
    <row r="222" spans="1:7" x14ac:dyDescent="0.35">
      <c r="A222" s="24" t="s">
        <v>734</v>
      </c>
      <c r="B222" s="24" t="s">
        <v>735</v>
      </c>
      <c r="C222" s="101">
        <v>2524.755278509992</v>
      </c>
      <c r="D222" s="101">
        <v>31459</v>
      </c>
      <c r="F222" s="110">
        <v>7.1236459469263991E-2</v>
      </c>
      <c r="G222" s="110">
        <v>7.1833877166102289E-2</v>
      </c>
    </row>
    <row r="223" spans="1:7" x14ac:dyDescent="0.35">
      <c r="A223" s="24" t="s">
        <v>736</v>
      </c>
      <c r="B223" s="24" t="s">
        <v>737</v>
      </c>
      <c r="C223" s="101">
        <v>3827.8478057500038</v>
      </c>
      <c r="D223" s="101">
        <v>45896</v>
      </c>
      <c r="F223" s="110">
        <v>0.10800346765875356</v>
      </c>
      <c r="G223" s="110">
        <v>0.10479950495614707</v>
      </c>
    </row>
    <row r="224" spans="1:7" x14ac:dyDescent="0.35">
      <c r="A224" s="24" t="s">
        <v>738</v>
      </c>
      <c r="B224" s="24" t="s">
        <v>739</v>
      </c>
      <c r="C224" s="101">
        <v>7672.0541125000091</v>
      </c>
      <c r="D224" s="101">
        <v>77036</v>
      </c>
      <c r="F224" s="110">
        <v>0.21646849359342535</v>
      </c>
      <c r="G224" s="110">
        <v>0.17590497350099671</v>
      </c>
    </row>
    <row r="225" spans="1:7" x14ac:dyDescent="0.35">
      <c r="A225" s="24" t="s">
        <v>740</v>
      </c>
      <c r="B225" s="24" t="s">
        <v>741</v>
      </c>
      <c r="C225" s="101">
        <v>10996.912800410051</v>
      </c>
      <c r="D225" s="101">
        <v>92693</v>
      </c>
      <c r="F225" s="110">
        <v>0.31028002581531811</v>
      </c>
      <c r="G225" s="110">
        <v>0.2116563646701268</v>
      </c>
    </row>
    <row r="226" spans="1:7" x14ac:dyDescent="0.35">
      <c r="A226" s="24" t="s">
        <v>742</v>
      </c>
      <c r="B226" s="24" t="s">
        <v>743</v>
      </c>
      <c r="C226" s="101">
        <v>2374.7191177999971</v>
      </c>
      <c r="D226" s="101">
        <v>15497</v>
      </c>
      <c r="F226" s="110">
        <v>6.7003160118505059E-2</v>
      </c>
      <c r="G226" s="110">
        <v>3.5386045152200868E-2</v>
      </c>
    </row>
    <row r="227" spans="1:7" x14ac:dyDescent="0.35">
      <c r="A227" s="24" t="s">
        <v>744</v>
      </c>
      <c r="B227" s="51" t="s">
        <v>94</v>
      </c>
      <c r="C227" s="101">
        <f>SUM(C219:C226)</f>
        <v>35441.897271710062</v>
      </c>
      <c r="D227" s="101">
        <f>SUM(D219:D226)</f>
        <v>437941</v>
      </c>
      <c r="F227" s="110">
        <f>SUM(F219:F226)</f>
        <v>0.99999999999999989</v>
      </c>
      <c r="G227" s="110">
        <f>SUM(G219:G226)</f>
        <v>1</v>
      </c>
    </row>
    <row r="228" spans="1:7" hidden="1" outlineLevel="1" x14ac:dyDescent="0.35">
      <c r="A228" s="24" t="s">
        <v>745</v>
      </c>
      <c r="B228" s="53" t="s">
        <v>746</v>
      </c>
      <c r="F228" s="115">
        <f t="shared" ref="F228:F233" si="1">IF($C$227=0,"",IF(C228="[for completion]","",C228/$C$227))</f>
        <v>0</v>
      </c>
      <c r="G228" s="115">
        <f t="shared" ref="G228:G233" si="2">IF($D$227=0,"",IF(D228="[for completion]","",D228/$D$227))</f>
        <v>0</v>
      </c>
    </row>
    <row r="229" spans="1:7" hidden="1" outlineLevel="1" x14ac:dyDescent="0.35">
      <c r="A229" s="24" t="s">
        <v>747</v>
      </c>
      <c r="B229" s="53" t="s">
        <v>748</v>
      </c>
      <c r="F229" s="115">
        <f t="shared" si="1"/>
        <v>0</v>
      </c>
      <c r="G229" s="115">
        <f t="shared" si="2"/>
        <v>0</v>
      </c>
    </row>
    <row r="230" spans="1:7" hidden="1" outlineLevel="1" x14ac:dyDescent="0.35">
      <c r="A230" s="24" t="s">
        <v>749</v>
      </c>
      <c r="B230" s="53" t="s">
        <v>750</v>
      </c>
      <c r="F230" s="115">
        <f t="shared" si="1"/>
        <v>0</v>
      </c>
      <c r="G230" s="115">
        <f t="shared" si="2"/>
        <v>0</v>
      </c>
    </row>
    <row r="231" spans="1:7" hidden="1" outlineLevel="1" x14ac:dyDescent="0.35">
      <c r="A231" s="24" t="s">
        <v>751</v>
      </c>
      <c r="B231" s="53" t="s">
        <v>752</v>
      </c>
      <c r="F231" s="115">
        <f t="shared" si="1"/>
        <v>0</v>
      </c>
      <c r="G231" s="115">
        <f t="shared" si="2"/>
        <v>0</v>
      </c>
    </row>
    <row r="232" spans="1:7" hidden="1" outlineLevel="1" x14ac:dyDescent="0.35">
      <c r="A232" s="24" t="s">
        <v>753</v>
      </c>
      <c r="B232" s="53" t="s">
        <v>754</v>
      </c>
      <c r="F232" s="115">
        <f t="shared" si="1"/>
        <v>0</v>
      </c>
      <c r="G232" s="115">
        <f t="shared" si="2"/>
        <v>0</v>
      </c>
    </row>
    <row r="233" spans="1:7" hidden="1" outlineLevel="1" x14ac:dyDescent="0.35">
      <c r="A233" s="24" t="s">
        <v>755</v>
      </c>
      <c r="B233" s="53" t="s">
        <v>756</v>
      </c>
      <c r="F233" s="115">
        <f t="shared" si="1"/>
        <v>0</v>
      </c>
      <c r="G233" s="115">
        <f t="shared" si="2"/>
        <v>0</v>
      </c>
    </row>
    <row r="234" spans="1:7" hidden="1" outlineLevel="1" x14ac:dyDescent="0.35">
      <c r="A234" s="24" t="s">
        <v>757</v>
      </c>
      <c r="B234" s="53"/>
      <c r="F234" s="115"/>
      <c r="G234" s="115"/>
    </row>
    <row r="235" spans="1:7" hidden="1" outlineLevel="1" x14ac:dyDescent="0.35">
      <c r="A235" s="24" t="s">
        <v>758</v>
      </c>
      <c r="B235" s="53"/>
      <c r="F235" s="115"/>
      <c r="G235" s="115"/>
    </row>
    <row r="236" spans="1:7" hidden="1" outlineLevel="1" x14ac:dyDescent="0.35">
      <c r="A236" s="24" t="s">
        <v>759</v>
      </c>
      <c r="B236" s="53"/>
      <c r="F236" s="115"/>
      <c r="G236" s="115"/>
    </row>
    <row r="237" spans="1:7" ht="15" customHeight="1" collapsed="1" x14ac:dyDescent="0.35">
      <c r="A237" s="42"/>
      <c r="B237" s="43" t="s">
        <v>760</v>
      </c>
      <c r="C237" s="42" t="s">
        <v>693</v>
      </c>
      <c r="D237" s="42" t="s">
        <v>694</v>
      </c>
      <c r="E237" s="44"/>
      <c r="F237" s="127" t="s">
        <v>521</v>
      </c>
      <c r="G237" s="127" t="s">
        <v>695</v>
      </c>
    </row>
    <row r="238" spans="1:7" x14ac:dyDescent="0.35">
      <c r="A238" s="24" t="s">
        <v>761</v>
      </c>
      <c r="B238" s="24" t="s">
        <v>726</v>
      </c>
      <c r="C238" s="540">
        <v>0.72982364241909148</v>
      </c>
      <c r="G238" s="103"/>
    </row>
    <row r="239" spans="1:7" x14ac:dyDescent="0.35">
      <c r="C239" s="37"/>
      <c r="G239" s="103"/>
    </row>
    <row r="240" spans="1:7" x14ac:dyDescent="0.35">
      <c r="B240" s="40" t="s">
        <v>727</v>
      </c>
      <c r="G240" s="103"/>
    </row>
    <row r="241" spans="1:7" x14ac:dyDescent="0.35">
      <c r="A241" s="24" t="s">
        <v>762</v>
      </c>
      <c r="B241" s="24" t="s">
        <v>729</v>
      </c>
      <c r="C241" s="539">
        <v>4833.8940035500027</v>
      </c>
      <c r="D241" s="539">
        <v>131843</v>
      </c>
      <c r="F241" s="115">
        <v>0.13638925609686417</v>
      </c>
      <c r="G241" s="115">
        <v>0.30105196818749558</v>
      </c>
    </row>
    <row r="242" spans="1:7" x14ac:dyDescent="0.35">
      <c r="A242" s="24" t="s">
        <v>763</v>
      </c>
      <c r="B242" s="24" t="s">
        <v>731</v>
      </c>
      <c r="C242" s="539">
        <v>2366.0120741700098</v>
      </c>
      <c r="D242" s="539">
        <v>31658</v>
      </c>
      <c r="F242" s="115">
        <v>6.6757489195099648E-2</v>
      </c>
      <c r="G242" s="115">
        <v>7.2288276274658003E-2</v>
      </c>
    </row>
    <row r="243" spans="1:7" x14ac:dyDescent="0.35">
      <c r="A243" s="24" t="s">
        <v>764</v>
      </c>
      <c r="B243" s="24" t="s">
        <v>733</v>
      </c>
      <c r="C243" s="539">
        <v>2911.8464740999884</v>
      </c>
      <c r="D243" s="539">
        <v>35017</v>
      </c>
      <c r="F243" s="115">
        <v>8.2158312569351355E-2</v>
      </c>
      <c r="G243" s="115">
        <v>7.995825921756583E-2</v>
      </c>
    </row>
    <row r="244" spans="1:7" x14ac:dyDescent="0.35">
      <c r="A244" s="24" t="s">
        <v>765</v>
      </c>
      <c r="B244" s="24" t="s">
        <v>735</v>
      </c>
      <c r="C244" s="539">
        <v>3742.1684880200014</v>
      </c>
      <c r="D244" s="539">
        <v>40703</v>
      </c>
      <c r="F244" s="115">
        <v>0.10558600910473924</v>
      </c>
      <c r="G244" s="115">
        <v>9.2941743294188028E-2</v>
      </c>
    </row>
    <row r="245" spans="1:7" x14ac:dyDescent="0.35">
      <c r="A245" s="24" t="s">
        <v>766</v>
      </c>
      <c r="B245" s="24" t="s">
        <v>737</v>
      </c>
      <c r="C245" s="539">
        <v>5248.2627689699875</v>
      </c>
      <c r="D245" s="539">
        <v>52147</v>
      </c>
      <c r="F245" s="115">
        <v>0.1480807511159736</v>
      </c>
      <c r="G245" s="115">
        <v>0.11907311715505056</v>
      </c>
    </row>
    <row r="246" spans="1:7" x14ac:dyDescent="0.35">
      <c r="A246" s="24" t="s">
        <v>767</v>
      </c>
      <c r="B246" s="24" t="s">
        <v>739</v>
      </c>
      <c r="C246" s="539">
        <v>7001.4708296199833</v>
      </c>
      <c r="D246" s="539">
        <v>64990</v>
      </c>
      <c r="F246" s="115">
        <v>0.19754785631097177</v>
      </c>
      <c r="G246" s="115">
        <v>0.14839898525143799</v>
      </c>
    </row>
    <row r="247" spans="1:7" x14ac:dyDescent="0.35">
      <c r="A247" s="24" t="s">
        <v>768</v>
      </c>
      <c r="B247" s="24" t="s">
        <v>741</v>
      </c>
      <c r="C247" s="539">
        <v>5906.0821317599984</v>
      </c>
      <c r="D247" s="539">
        <v>51348</v>
      </c>
      <c r="F247" s="115">
        <v>0.16664125191949825</v>
      </c>
      <c r="G247" s="115">
        <v>0.11724867048301027</v>
      </c>
    </row>
    <row r="248" spans="1:7" x14ac:dyDescent="0.35">
      <c r="A248" s="24" t="s">
        <v>769</v>
      </c>
      <c r="B248" s="24" t="s">
        <v>743</v>
      </c>
      <c r="C248" s="539">
        <v>3432.1605015199993</v>
      </c>
      <c r="D248" s="539">
        <v>30235</v>
      </c>
      <c r="F248" s="115">
        <v>9.6839073687502053E-2</v>
      </c>
      <c r="G248" s="115">
        <v>6.9038980136593736E-2</v>
      </c>
    </row>
    <row r="249" spans="1:7" x14ac:dyDescent="0.35">
      <c r="A249" s="24" t="s">
        <v>770</v>
      </c>
      <c r="B249" s="51" t="s">
        <v>94</v>
      </c>
      <c r="C249" s="114">
        <f>SUM(C241:C248)</f>
        <v>35441.897271709968</v>
      </c>
      <c r="D249" s="107">
        <f>SUM(D241:D248)</f>
        <v>437941</v>
      </c>
      <c r="F249" s="110">
        <f>SUM(F241:F248)</f>
        <v>1</v>
      </c>
      <c r="G249" s="110">
        <f>SUM(G241:G248)</f>
        <v>0.99999999999999989</v>
      </c>
    </row>
    <row r="250" spans="1:7" hidden="1" outlineLevel="1" x14ac:dyDescent="0.35">
      <c r="A250" s="24" t="s">
        <v>771</v>
      </c>
      <c r="B250" s="53" t="s">
        <v>746</v>
      </c>
      <c r="F250" s="115">
        <f t="shared" ref="F250:F255" si="3">IF($C$249=0,"",IF(C250="[for completion]","",C250/$C$249))</f>
        <v>0</v>
      </c>
      <c r="G250" s="115">
        <f t="shared" ref="G250:G255" si="4">IF($D$249=0,"",IF(D250="[for completion]","",D250/$D$249))</f>
        <v>0</v>
      </c>
    </row>
    <row r="251" spans="1:7" hidden="1" outlineLevel="1" x14ac:dyDescent="0.35">
      <c r="A251" s="24" t="s">
        <v>772</v>
      </c>
      <c r="B251" s="53" t="s">
        <v>748</v>
      </c>
      <c r="F251" s="115">
        <f t="shared" si="3"/>
        <v>0</v>
      </c>
      <c r="G251" s="115">
        <f t="shared" si="4"/>
        <v>0</v>
      </c>
    </row>
    <row r="252" spans="1:7" hidden="1" outlineLevel="1" x14ac:dyDescent="0.35">
      <c r="A252" s="24" t="s">
        <v>773</v>
      </c>
      <c r="B252" s="53" t="s">
        <v>750</v>
      </c>
      <c r="F252" s="115">
        <f t="shared" si="3"/>
        <v>0</v>
      </c>
      <c r="G252" s="115">
        <f t="shared" si="4"/>
        <v>0</v>
      </c>
    </row>
    <row r="253" spans="1:7" hidden="1" outlineLevel="1" x14ac:dyDescent="0.35">
      <c r="A253" s="24" t="s">
        <v>774</v>
      </c>
      <c r="B253" s="53" t="s">
        <v>752</v>
      </c>
      <c r="F253" s="115">
        <f t="shared" si="3"/>
        <v>0</v>
      </c>
      <c r="G253" s="115">
        <f t="shared" si="4"/>
        <v>0</v>
      </c>
    </row>
    <row r="254" spans="1:7" hidden="1" outlineLevel="1" x14ac:dyDescent="0.35">
      <c r="A254" s="24" t="s">
        <v>775</v>
      </c>
      <c r="B254" s="53" t="s">
        <v>754</v>
      </c>
      <c r="F254" s="115">
        <f t="shared" si="3"/>
        <v>0</v>
      </c>
      <c r="G254" s="115">
        <f t="shared" si="4"/>
        <v>0</v>
      </c>
    </row>
    <row r="255" spans="1:7" hidden="1" outlineLevel="1" x14ac:dyDescent="0.35">
      <c r="A255" s="24" t="s">
        <v>776</v>
      </c>
      <c r="B255" s="53" t="s">
        <v>756</v>
      </c>
      <c r="F255" s="115">
        <f t="shared" si="3"/>
        <v>0</v>
      </c>
      <c r="G255" s="115">
        <f t="shared" si="4"/>
        <v>0</v>
      </c>
    </row>
    <row r="256" spans="1:7" hidden="1" outlineLevel="1" x14ac:dyDescent="0.35">
      <c r="A256" s="24" t="s">
        <v>777</v>
      </c>
      <c r="B256" s="53"/>
      <c r="F256" s="115"/>
      <c r="G256" s="115"/>
    </row>
    <row r="257" spans="1:14" hidden="1" outlineLevel="1" x14ac:dyDescent="0.35">
      <c r="A257" s="24" t="s">
        <v>778</v>
      </c>
      <c r="B257" s="53"/>
      <c r="F257" s="115"/>
      <c r="G257" s="115"/>
    </row>
    <row r="258" spans="1:14" hidden="1" outlineLevel="1" x14ac:dyDescent="0.35">
      <c r="A258" s="24" t="s">
        <v>779</v>
      </c>
      <c r="B258" s="53"/>
      <c r="F258" s="115"/>
      <c r="G258" s="115"/>
    </row>
    <row r="259" spans="1:14" ht="15" customHeight="1" collapsed="1" x14ac:dyDescent="0.35">
      <c r="A259" s="42"/>
      <c r="B259" s="43" t="s">
        <v>780</v>
      </c>
      <c r="C259" s="42" t="s">
        <v>521</v>
      </c>
      <c r="D259" s="42"/>
      <c r="E259" s="44"/>
      <c r="F259" s="127"/>
      <c r="G259" s="127"/>
    </row>
    <row r="260" spans="1:14" x14ac:dyDescent="0.35">
      <c r="A260" s="24" t="s">
        <v>781</v>
      </c>
      <c r="B260" s="24" t="s">
        <v>782</v>
      </c>
      <c r="C260" s="103">
        <v>0.70674081860435911</v>
      </c>
      <c r="E260" s="59"/>
      <c r="F260" s="110"/>
      <c r="G260" s="110"/>
    </row>
    <row r="261" spans="1:14" x14ac:dyDescent="0.35">
      <c r="A261" s="24" t="s">
        <v>783</v>
      </c>
      <c r="B261" s="24" t="s">
        <v>784</v>
      </c>
      <c r="C261" s="103">
        <v>1.3474938487596386E-2</v>
      </c>
      <c r="E261" s="59"/>
      <c r="F261" s="110"/>
    </row>
    <row r="262" spans="1:14" x14ac:dyDescent="0.35">
      <c r="A262" s="24" t="s">
        <v>785</v>
      </c>
      <c r="B262" s="24" t="s">
        <v>786</v>
      </c>
      <c r="C262" s="103">
        <v>0.26031259863885198</v>
      </c>
      <c r="E262" s="59"/>
      <c r="F262" s="110"/>
    </row>
    <row r="263" spans="1:14" x14ac:dyDescent="0.35">
      <c r="A263" s="24" t="s">
        <v>787</v>
      </c>
      <c r="B263" s="40" t="s">
        <v>1322</v>
      </c>
      <c r="C263" s="103"/>
      <c r="D263" s="37"/>
      <c r="E263" s="37"/>
      <c r="F263" s="119"/>
      <c r="G263" s="119"/>
      <c r="H263" s="22"/>
      <c r="I263" s="24"/>
      <c r="J263" s="24"/>
      <c r="K263" s="24"/>
      <c r="L263" s="22"/>
      <c r="M263" s="22"/>
      <c r="N263" s="22"/>
    </row>
    <row r="264" spans="1:14" x14ac:dyDescent="0.35">
      <c r="A264" s="24" t="s">
        <v>1330</v>
      </c>
      <c r="B264" s="24" t="s">
        <v>92</v>
      </c>
      <c r="C264" s="103">
        <v>1.9471644269192529E-2</v>
      </c>
      <c r="E264" s="59"/>
      <c r="F264" s="110"/>
    </row>
    <row r="265" spans="1:14" outlineLevel="1" x14ac:dyDescent="0.35">
      <c r="A265" s="24" t="s">
        <v>788</v>
      </c>
      <c r="B265" s="53" t="s">
        <v>789</v>
      </c>
      <c r="C265" s="103">
        <v>0.5270847576130957</v>
      </c>
      <c r="E265" s="59"/>
      <c r="F265" s="110"/>
    </row>
    <row r="266" spans="1:14" outlineLevel="1" x14ac:dyDescent="0.35">
      <c r="A266" s="24" t="s">
        <v>790</v>
      </c>
      <c r="B266" s="53" t="s">
        <v>791</v>
      </c>
      <c r="C266" s="54"/>
      <c r="E266" s="59"/>
      <c r="F266" s="110"/>
    </row>
    <row r="267" spans="1:14" outlineLevel="1" x14ac:dyDescent="0.35">
      <c r="A267" s="24" t="s">
        <v>792</v>
      </c>
      <c r="B267" s="53" t="s">
        <v>793</v>
      </c>
      <c r="E267" s="59"/>
      <c r="F267" s="110"/>
    </row>
    <row r="268" spans="1:14" outlineLevel="1" x14ac:dyDescent="0.35">
      <c r="A268" s="24" t="s">
        <v>794</v>
      </c>
      <c r="B268" s="53" t="s">
        <v>795</v>
      </c>
      <c r="E268" s="59"/>
      <c r="F268" s="110"/>
    </row>
    <row r="269" spans="1:14" outlineLevel="1" x14ac:dyDescent="0.35">
      <c r="A269" s="24" t="s">
        <v>796</v>
      </c>
      <c r="B269" s="53" t="s">
        <v>797</v>
      </c>
      <c r="E269" s="59"/>
      <c r="F269" s="110"/>
    </row>
    <row r="270" spans="1:14" outlineLevel="1" x14ac:dyDescent="0.35">
      <c r="A270" s="24" t="s">
        <v>798</v>
      </c>
      <c r="B270" s="53" t="s">
        <v>96</v>
      </c>
      <c r="E270" s="59"/>
      <c r="F270" s="110"/>
    </row>
    <row r="271" spans="1:14" outlineLevel="1" x14ac:dyDescent="0.35">
      <c r="A271" s="24" t="s">
        <v>799</v>
      </c>
      <c r="B271" s="53" t="s">
        <v>96</v>
      </c>
      <c r="E271" s="59"/>
      <c r="F271" s="110"/>
    </row>
    <row r="272" spans="1:14" outlineLevel="1" x14ac:dyDescent="0.35">
      <c r="A272" s="24" t="s">
        <v>800</v>
      </c>
      <c r="B272" s="53" t="s">
        <v>96</v>
      </c>
      <c r="E272" s="59"/>
      <c r="F272" s="110"/>
    </row>
    <row r="273" spans="1:7" outlineLevel="1" x14ac:dyDescent="0.35">
      <c r="A273" s="24" t="s">
        <v>801</v>
      </c>
      <c r="B273" s="53" t="s">
        <v>96</v>
      </c>
      <c r="E273" s="59"/>
      <c r="F273" s="110"/>
    </row>
    <row r="274" spans="1:7" outlineLevel="1" x14ac:dyDescent="0.35">
      <c r="A274" s="24" t="s">
        <v>802</v>
      </c>
      <c r="B274" s="53" t="s">
        <v>96</v>
      </c>
      <c r="E274" s="59"/>
      <c r="F274" s="110"/>
    </row>
    <row r="275" spans="1:7" outlineLevel="1" x14ac:dyDescent="0.35">
      <c r="A275" s="24" t="s">
        <v>803</v>
      </c>
      <c r="B275" s="53" t="s">
        <v>96</v>
      </c>
      <c r="E275" s="59"/>
      <c r="F275" s="110"/>
    </row>
    <row r="276" spans="1:7" ht="15" customHeight="1" x14ac:dyDescent="0.35">
      <c r="A276" s="42"/>
      <c r="B276" s="43" t="s">
        <v>804</v>
      </c>
      <c r="C276" s="42" t="s">
        <v>521</v>
      </c>
      <c r="D276" s="42"/>
      <c r="E276" s="44"/>
      <c r="F276" s="127"/>
      <c r="G276" s="124"/>
    </row>
    <row r="277" spans="1:7" x14ac:dyDescent="0.35">
      <c r="A277" s="24" t="s">
        <v>7</v>
      </c>
      <c r="B277" s="24" t="s">
        <v>1323</v>
      </c>
      <c r="C277" s="103">
        <v>0.80814418113875619</v>
      </c>
      <c r="E277" s="22"/>
      <c r="F277" s="113"/>
    </row>
    <row r="278" spans="1:7" x14ac:dyDescent="0.35">
      <c r="A278" s="24" t="s">
        <v>805</v>
      </c>
      <c r="B278" s="24" t="s">
        <v>806</v>
      </c>
      <c r="C278" s="103">
        <v>0.19185581886124381</v>
      </c>
      <c r="E278" s="22"/>
      <c r="F278" s="113"/>
    </row>
    <row r="279" spans="1:7" x14ac:dyDescent="0.35">
      <c r="A279" s="24" t="s">
        <v>807</v>
      </c>
      <c r="B279" s="24" t="s">
        <v>92</v>
      </c>
      <c r="E279" s="22"/>
      <c r="F279" s="113"/>
    </row>
    <row r="280" spans="1:7" hidden="1" outlineLevel="1" x14ac:dyDescent="0.35">
      <c r="A280" s="24" t="s">
        <v>808</v>
      </c>
      <c r="E280" s="22"/>
      <c r="F280" s="113"/>
    </row>
    <row r="281" spans="1:7" hidden="1" outlineLevel="1" x14ac:dyDescent="0.35">
      <c r="A281" s="24" t="s">
        <v>809</v>
      </c>
      <c r="E281" s="22"/>
      <c r="F281" s="113"/>
    </row>
    <row r="282" spans="1:7" hidden="1" outlineLevel="1" x14ac:dyDescent="0.35">
      <c r="A282" s="24" t="s">
        <v>810</v>
      </c>
      <c r="E282" s="22"/>
      <c r="F282" s="113"/>
    </row>
    <row r="283" spans="1:7" hidden="1" outlineLevel="1" x14ac:dyDescent="0.35">
      <c r="A283" s="24" t="s">
        <v>811</v>
      </c>
      <c r="E283" s="22"/>
      <c r="F283" s="113"/>
    </row>
    <row r="284" spans="1:7" hidden="1" outlineLevel="1" x14ac:dyDescent="0.35">
      <c r="A284" s="24" t="s">
        <v>812</v>
      </c>
      <c r="E284" s="22"/>
      <c r="F284" s="113"/>
    </row>
    <row r="285" spans="1:7" hidden="1" outlineLevel="1" x14ac:dyDescent="0.35">
      <c r="A285" s="24" t="s">
        <v>813</v>
      </c>
      <c r="E285" s="22"/>
      <c r="F285" s="113"/>
    </row>
    <row r="286" spans="1:7" ht="18.5" collapsed="1" x14ac:dyDescent="0.35">
      <c r="A286" s="74"/>
      <c r="B286" s="75" t="s">
        <v>814</v>
      </c>
      <c r="C286" s="74"/>
      <c r="D286" s="74"/>
      <c r="E286" s="74"/>
      <c r="F286" s="136"/>
      <c r="G286" s="136"/>
    </row>
    <row r="287" spans="1:7" ht="15" customHeight="1" x14ac:dyDescent="0.35">
      <c r="A287" s="42"/>
      <c r="B287" s="43" t="s">
        <v>815</v>
      </c>
      <c r="C287" s="42" t="s">
        <v>693</v>
      </c>
      <c r="D287" s="42" t="s">
        <v>694</v>
      </c>
      <c r="E287" s="42"/>
      <c r="F287" s="127" t="s">
        <v>522</v>
      </c>
      <c r="G287" s="127" t="s">
        <v>695</v>
      </c>
    </row>
    <row r="288" spans="1:7" x14ac:dyDescent="0.35">
      <c r="A288" s="24" t="s">
        <v>816</v>
      </c>
      <c r="B288" s="24" t="s">
        <v>697</v>
      </c>
      <c r="C288" s="101">
        <v>3478.677239768786</v>
      </c>
      <c r="D288" s="24">
        <v>173</v>
      </c>
      <c r="E288" s="37"/>
      <c r="F288" s="119"/>
      <c r="G288" s="119"/>
    </row>
    <row r="289" spans="1:7" x14ac:dyDescent="0.35">
      <c r="A289" s="37"/>
      <c r="D289" s="37"/>
      <c r="E289" s="37"/>
      <c r="F289" s="119"/>
      <c r="G289" s="119"/>
    </row>
    <row r="290" spans="1:7" x14ac:dyDescent="0.35">
      <c r="B290" s="24" t="s">
        <v>698</v>
      </c>
      <c r="D290" s="37"/>
      <c r="E290" s="37"/>
      <c r="F290" s="119"/>
      <c r="G290" s="119"/>
    </row>
    <row r="291" spans="1:7" x14ac:dyDescent="0.35">
      <c r="A291" s="24" t="s">
        <v>817</v>
      </c>
      <c r="B291" s="40" t="s">
        <v>1366</v>
      </c>
      <c r="C291" s="109">
        <v>7.5398603100000035</v>
      </c>
      <c r="D291" s="109">
        <v>74</v>
      </c>
      <c r="E291" s="37"/>
      <c r="F291" s="115">
        <v>1.2528614921213887E-2</v>
      </c>
      <c r="G291" s="115">
        <v>0.4277456647398844</v>
      </c>
    </row>
    <row r="292" spans="1:7" x14ac:dyDescent="0.35">
      <c r="A292" s="24" t="s">
        <v>818</v>
      </c>
      <c r="B292" s="40" t="s">
        <v>1367</v>
      </c>
      <c r="C292" s="109">
        <v>8.2687427399999986</v>
      </c>
      <c r="D292" s="109">
        <v>31</v>
      </c>
      <c r="E292" s="37"/>
      <c r="F292" s="115">
        <v>1.3739762994633377E-2</v>
      </c>
      <c r="G292" s="115">
        <v>0.1791907514450867</v>
      </c>
    </row>
    <row r="293" spans="1:7" x14ac:dyDescent="0.35">
      <c r="A293" s="24" t="s">
        <v>819</v>
      </c>
      <c r="B293" s="40" t="s">
        <v>1368</v>
      </c>
      <c r="C293" s="109">
        <v>4.0399619800000002</v>
      </c>
      <c r="D293" s="109">
        <v>9</v>
      </c>
      <c r="E293" s="37"/>
      <c r="F293" s="115">
        <v>6.7130060588303899E-3</v>
      </c>
      <c r="G293" s="115">
        <v>5.2023121387283239E-2</v>
      </c>
    </row>
    <row r="294" spans="1:7" x14ac:dyDescent="0.35">
      <c r="A294" s="24" t="s">
        <v>820</v>
      </c>
      <c r="B294" s="40" t="s">
        <v>1369</v>
      </c>
      <c r="C294" s="109">
        <v>1.96081664</v>
      </c>
      <c r="D294" s="109">
        <v>3</v>
      </c>
      <c r="E294" s="37"/>
      <c r="F294" s="115">
        <v>3.2581925398653001E-3</v>
      </c>
      <c r="G294" s="115">
        <v>1.7341040462427744E-2</v>
      </c>
    </row>
    <row r="295" spans="1:7" x14ac:dyDescent="0.35">
      <c r="A295" s="24" t="s">
        <v>821</v>
      </c>
      <c r="B295" s="40" t="s">
        <v>1370</v>
      </c>
      <c r="C295" s="109">
        <v>0.97721053000000002</v>
      </c>
      <c r="D295" s="109">
        <v>1</v>
      </c>
      <c r="E295" s="37"/>
      <c r="F295" s="115">
        <v>1.6237826596187067E-3</v>
      </c>
      <c r="G295" s="115">
        <v>5.7803468208092483E-3</v>
      </c>
    </row>
    <row r="296" spans="1:7" x14ac:dyDescent="0.35">
      <c r="A296" s="24" t="s">
        <v>822</v>
      </c>
      <c r="B296" s="40" t="s">
        <v>1371</v>
      </c>
      <c r="C296" s="109">
        <v>579.02457028000003</v>
      </c>
      <c r="D296" s="109">
        <v>55</v>
      </c>
      <c r="E296" s="37"/>
      <c r="F296" s="115">
        <v>0.96213664082583839</v>
      </c>
      <c r="G296" s="115">
        <v>0.31791907514450868</v>
      </c>
    </row>
    <row r="297" spans="1:7" x14ac:dyDescent="0.35">
      <c r="A297" s="24" t="s">
        <v>823</v>
      </c>
      <c r="B297" s="40"/>
      <c r="E297" s="37"/>
      <c r="F297" s="115"/>
      <c r="G297" s="115"/>
    </row>
    <row r="298" spans="1:7" x14ac:dyDescent="0.35">
      <c r="A298" s="24" t="s">
        <v>824</v>
      </c>
      <c r="B298" s="40"/>
      <c r="E298" s="37"/>
      <c r="F298" s="115"/>
      <c r="G298" s="115"/>
    </row>
    <row r="299" spans="1:7" x14ac:dyDescent="0.35">
      <c r="A299" s="24" t="s">
        <v>825</v>
      </c>
      <c r="B299" s="40"/>
      <c r="E299" s="37"/>
      <c r="F299" s="115"/>
      <c r="G299" s="115"/>
    </row>
    <row r="300" spans="1:7" x14ac:dyDescent="0.35">
      <c r="A300" s="24" t="s">
        <v>826</v>
      </c>
      <c r="B300" s="40"/>
      <c r="E300" s="40"/>
      <c r="F300" s="115"/>
      <c r="G300" s="115"/>
    </row>
    <row r="301" spans="1:7" x14ac:dyDescent="0.35">
      <c r="A301" s="24" t="s">
        <v>827</v>
      </c>
      <c r="B301" s="40"/>
      <c r="E301" s="40"/>
      <c r="F301" s="115"/>
      <c r="G301" s="115"/>
    </row>
    <row r="302" spans="1:7" x14ac:dyDescent="0.35">
      <c r="A302" s="24" t="s">
        <v>828</v>
      </c>
      <c r="B302" s="40"/>
      <c r="E302" s="40"/>
      <c r="F302" s="115"/>
      <c r="G302" s="115"/>
    </row>
    <row r="303" spans="1:7" x14ac:dyDescent="0.35">
      <c r="A303" s="24" t="s">
        <v>829</v>
      </c>
      <c r="B303" s="40"/>
      <c r="E303" s="40"/>
      <c r="F303" s="115"/>
      <c r="G303" s="115"/>
    </row>
    <row r="304" spans="1:7" x14ac:dyDescent="0.35">
      <c r="A304" s="24" t="s">
        <v>830</v>
      </c>
      <c r="B304" s="40"/>
      <c r="E304" s="40"/>
      <c r="F304" s="115"/>
      <c r="G304" s="115"/>
    </row>
    <row r="305" spans="1:14" x14ac:dyDescent="0.35">
      <c r="A305" s="24" t="s">
        <v>831</v>
      </c>
      <c r="B305" s="40"/>
      <c r="E305" s="40"/>
      <c r="F305" s="115"/>
      <c r="G305" s="115"/>
    </row>
    <row r="306" spans="1:14" x14ac:dyDescent="0.35">
      <c r="A306" s="24" t="s">
        <v>832</v>
      </c>
      <c r="B306" s="40"/>
      <c r="F306" s="115"/>
      <c r="G306" s="115"/>
    </row>
    <row r="307" spans="1:14" x14ac:dyDescent="0.35">
      <c r="A307" s="24" t="s">
        <v>833</v>
      </c>
      <c r="B307" s="40"/>
      <c r="E307" s="59"/>
      <c r="F307" s="115"/>
      <c r="G307" s="115"/>
    </row>
    <row r="308" spans="1:14" x14ac:dyDescent="0.35">
      <c r="A308" s="24" t="s">
        <v>834</v>
      </c>
      <c r="B308" s="40"/>
      <c r="E308" s="59"/>
      <c r="F308" s="115"/>
      <c r="G308" s="115"/>
    </row>
    <row r="309" spans="1:14" x14ac:dyDescent="0.35">
      <c r="A309" s="24" t="s">
        <v>835</v>
      </c>
      <c r="B309" s="40"/>
      <c r="E309" s="59"/>
      <c r="F309" s="115"/>
      <c r="G309" s="115"/>
    </row>
    <row r="310" spans="1:14" x14ac:dyDescent="0.35">
      <c r="A310" s="24" t="s">
        <v>836</v>
      </c>
      <c r="B310" s="40"/>
      <c r="E310" s="59"/>
      <c r="F310" s="115"/>
      <c r="G310" s="115"/>
    </row>
    <row r="311" spans="1:14" x14ac:dyDescent="0.35">
      <c r="A311" s="24" t="s">
        <v>837</v>
      </c>
      <c r="B311" s="40"/>
      <c r="E311" s="59"/>
      <c r="F311" s="115"/>
      <c r="G311" s="115"/>
    </row>
    <row r="312" spans="1:14" x14ac:dyDescent="0.35">
      <c r="A312" s="24" t="s">
        <v>838</v>
      </c>
      <c r="B312" s="40"/>
      <c r="E312" s="59"/>
      <c r="F312" s="115"/>
      <c r="G312" s="115"/>
    </row>
    <row r="313" spans="1:14" x14ac:dyDescent="0.35">
      <c r="A313" s="24" t="s">
        <v>839</v>
      </c>
      <c r="B313" s="40"/>
      <c r="E313" s="59"/>
      <c r="F313" s="115"/>
      <c r="G313" s="115"/>
    </row>
    <row r="314" spans="1:14" x14ac:dyDescent="0.35">
      <c r="A314" s="24" t="s">
        <v>840</v>
      </c>
      <c r="B314" s="40"/>
      <c r="E314" s="59"/>
      <c r="F314" s="115"/>
      <c r="G314" s="115"/>
    </row>
    <row r="315" spans="1:14" x14ac:dyDescent="0.35">
      <c r="A315" s="24" t="s">
        <v>841</v>
      </c>
      <c r="B315" s="51" t="s">
        <v>94</v>
      </c>
      <c r="C315" s="108">
        <f>SUM(C291:C314)</f>
        <v>601.81116248000001</v>
      </c>
      <c r="D315" s="40">
        <f>SUM(D291:D314)</f>
        <v>173</v>
      </c>
      <c r="E315" s="59"/>
      <c r="F315" s="116">
        <f>SUM(F291:F314)</f>
        <v>1</v>
      </c>
      <c r="G315" s="116">
        <f>SUM(G291:G314)</f>
        <v>1</v>
      </c>
    </row>
    <row r="316" spans="1:14" ht="15" customHeight="1" x14ac:dyDescent="0.35">
      <c r="A316" s="42"/>
      <c r="B316" s="43" t="s">
        <v>842</v>
      </c>
      <c r="C316" s="42" t="s">
        <v>693</v>
      </c>
      <c r="D316" s="42" t="s">
        <v>694</v>
      </c>
      <c r="E316" s="42"/>
      <c r="F316" s="127" t="s">
        <v>522</v>
      </c>
      <c r="G316" s="127" t="s">
        <v>695</v>
      </c>
    </row>
    <row r="317" spans="1:14" x14ac:dyDescent="0.35">
      <c r="A317" s="24" t="s">
        <v>843</v>
      </c>
      <c r="B317" s="24" t="s">
        <v>726</v>
      </c>
      <c r="C317" s="103">
        <v>0.4753403725869913</v>
      </c>
      <c r="G317" s="103"/>
    </row>
    <row r="318" spans="1:14" x14ac:dyDescent="0.35">
      <c r="G318" s="103"/>
    </row>
    <row r="319" spans="1:14" x14ac:dyDescent="0.35">
      <c r="B319" s="40" t="s">
        <v>727</v>
      </c>
      <c r="G319" s="103"/>
    </row>
    <row r="320" spans="1:14" x14ac:dyDescent="0.35">
      <c r="A320" s="24" t="s">
        <v>844</v>
      </c>
      <c r="B320" s="24" t="s">
        <v>729</v>
      </c>
      <c r="C320" s="109">
        <v>172.17402249000003</v>
      </c>
      <c r="D320" s="109">
        <v>43</v>
      </c>
      <c r="F320" s="115">
        <f>IF($C$328=0,"",IF(C320="[for completion]","",C320/$C$328))</f>
        <v>0.28609310232879226</v>
      </c>
      <c r="G320" s="115">
        <f>IF($D$328=0,"",IF(D320="[for completion]","",D320/$D$328))</f>
        <v>0.24855491329479767</v>
      </c>
      <c r="N320" s="555"/>
    </row>
    <row r="321" spans="1:7" x14ac:dyDescent="0.35">
      <c r="A321" s="24" t="s">
        <v>845</v>
      </c>
      <c r="B321" s="24" t="s">
        <v>731</v>
      </c>
      <c r="C321" s="109">
        <v>74.154497259999999</v>
      </c>
      <c r="D321" s="109">
        <v>19</v>
      </c>
      <c r="F321" s="115">
        <f t="shared" ref="F321:F334" si="5">IF($C$328=0,"",IF(C321="[for completion]","",C321/$C$328))</f>
        <v>0.12321887974695782</v>
      </c>
      <c r="G321" s="115">
        <f t="shared" ref="G321:G334" si="6">IF($D$328=0,"",IF(D321="[for completion]","",D321/$D$328))</f>
        <v>0.10982658959537572</v>
      </c>
    </row>
    <row r="322" spans="1:7" x14ac:dyDescent="0.35">
      <c r="A322" s="24" t="s">
        <v>846</v>
      </c>
      <c r="B322" s="24" t="s">
        <v>733</v>
      </c>
      <c r="C322" s="109">
        <v>216.41731862</v>
      </c>
      <c r="D322" s="109">
        <v>28</v>
      </c>
      <c r="F322" s="115">
        <f t="shared" si="5"/>
        <v>0.35961001076843974</v>
      </c>
      <c r="G322" s="115">
        <f t="shared" si="6"/>
        <v>0.16184971098265896</v>
      </c>
    </row>
    <row r="323" spans="1:7" x14ac:dyDescent="0.35">
      <c r="A323" s="24" t="s">
        <v>847</v>
      </c>
      <c r="B323" s="24" t="s">
        <v>735</v>
      </c>
      <c r="C323" s="109">
        <v>103.43403506999999</v>
      </c>
      <c r="D323" s="109">
        <v>19</v>
      </c>
      <c r="F323" s="115">
        <f t="shared" si="5"/>
        <v>0.1718712471928226</v>
      </c>
      <c r="G323" s="115">
        <f t="shared" si="6"/>
        <v>0.10982658959537572</v>
      </c>
    </row>
    <row r="324" spans="1:7" x14ac:dyDescent="0.35">
      <c r="A324" s="24" t="s">
        <v>848</v>
      </c>
      <c r="B324" s="24" t="s">
        <v>737</v>
      </c>
      <c r="C324" s="109">
        <v>2.64606751</v>
      </c>
      <c r="D324" s="109">
        <v>13</v>
      </c>
      <c r="F324" s="115">
        <f t="shared" si="5"/>
        <v>4.3968401966753773E-3</v>
      </c>
      <c r="G324" s="115">
        <f t="shared" si="6"/>
        <v>7.5144508670520235E-2</v>
      </c>
    </row>
    <row r="325" spans="1:7" x14ac:dyDescent="0.35">
      <c r="A325" s="24" t="s">
        <v>849</v>
      </c>
      <c r="B325" s="24" t="s">
        <v>739</v>
      </c>
      <c r="C325" s="109">
        <v>27.221224129999996</v>
      </c>
      <c r="D325" s="109">
        <v>30</v>
      </c>
      <c r="F325" s="115">
        <f t="shared" si="5"/>
        <v>4.5232168871418441E-2</v>
      </c>
      <c r="G325" s="115">
        <f t="shared" si="6"/>
        <v>0.17341040462427745</v>
      </c>
    </row>
    <row r="326" spans="1:7" x14ac:dyDescent="0.35">
      <c r="A326" s="24" t="s">
        <v>850</v>
      </c>
      <c r="B326" s="24" t="s">
        <v>741</v>
      </c>
      <c r="C326" s="109">
        <v>4.6151062199999995</v>
      </c>
      <c r="D326" s="109">
        <v>15</v>
      </c>
      <c r="F326" s="115">
        <f t="shared" si="5"/>
        <v>7.668694945739519E-3</v>
      </c>
      <c r="G326" s="115">
        <f t="shared" si="6"/>
        <v>8.6705202312138727E-2</v>
      </c>
    </row>
    <row r="327" spans="1:7" x14ac:dyDescent="0.35">
      <c r="A327" s="24" t="s">
        <v>851</v>
      </c>
      <c r="B327" s="24" t="s">
        <v>743</v>
      </c>
      <c r="C327" s="109">
        <v>1.1488911800000001</v>
      </c>
      <c r="D327" s="109">
        <v>6</v>
      </c>
      <c r="F327" s="115">
        <f t="shared" si="5"/>
        <v>1.9090559491544516E-3</v>
      </c>
      <c r="G327" s="115">
        <f t="shared" si="6"/>
        <v>3.4682080924855488E-2</v>
      </c>
    </row>
    <row r="328" spans="1:7" x14ac:dyDescent="0.35">
      <c r="A328" s="24" t="s">
        <v>852</v>
      </c>
      <c r="B328" s="51" t="s">
        <v>94</v>
      </c>
      <c r="C328" s="109">
        <f>SUM(C320:C327)</f>
        <v>601.81116247999989</v>
      </c>
      <c r="D328" s="24">
        <f>SUM(D320:D327)</f>
        <v>173</v>
      </c>
      <c r="F328" s="110">
        <f>SUM(F320:F327)</f>
        <v>1.0000000000000002</v>
      </c>
      <c r="G328" s="110">
        <f>SUM(G320:G327)</f>
        <v>1</v>
      </c>
    </row>
    <row r="329" spans="1:7" hidden="1" outlineLevel="1" x14ac:dyDescent="0.35">
      <c r="A329" s="24" t="s">
        <v>853</v>
      </c>
      <c r="B329" s="53" t="s">
        <v>746</v>
      </c>
      <c r="F329" s="115">
        <f t="shared" si="5"/>
        <v>0</v>
      </c>
      <c r="G329" s="115">
        <f t="shared" si="6"/>
        <v>0</v>
      </c>
    </row>
    <row r="330" spans="1:7" hidden="1" outlineLevel="1" x14ac:dyDescent="0.35">
      <c r="A330" s="24" t="s">
        <v>854</v>
      </c>
      <c r="B330" s="53" t="s">
        <v>748</v>
      </c>
      <c r="F330" s="115">
        <f t="shared" si="5"/>
        <v>0</v>
      </c>
      <c r="G330" s="115">
        <f t="shared" si="6"/>
        <v>0</v>
      </c>
    </row>
    <row r="331" spans="1:7" hidden="1" outlineLevel="1" x14ac:dyDescent="0.35">
      <c r="A331" s="24" t="s">
        <v>855</v>
      </c>
      <c r="B331" s="53" t="s">
        <v>750</v>
      </c>
      <c r="F331" s="115">
        <f t="shared" si="5"/>
        <v>0</v>
      </c>
      <c r="G331" s="115">
        <f t="shared" si="6"/>
        <v>0</v>
      </c>
    </row>
    <row r="332" spans="1:7" hidden="1" outlineLevel="1" x14ac:dyDescent="0.35">
      <c r="A332" s="24" t="s">
        <v>856</v>
      </c>
      <c r="B332" s="53" t="s">
        <v>752</v>
      </c>
      <c r="F332" s="115">
        <f t="shared" si="5"/>
        <v>0</v>
      </c>
      <c r="G332" s="115">
        <f t="shared" si="6"/>
        <v>0</v>
      </c>
    </row>
    <row r="333" spans="1:7" hidden="1" outlineLevel="1" x14ac:dyDescent="0.35">
      <c r="A333" s="24" t="s">
        <v>857</v>
      </c>
      <c r="B333" s="53" t="s">
        <v>754</v>
      </c>
      <c r="F333" s="115">
        <f t="shared" si="5"/>
        <v>0</v>
      </c>
      <c r="G333" s="115">
        <f t="shared" si="6"/>
        <v>0</v>
      </c>
    </row>
    <row r="334" spans="1:7" hidden="1" outlineLevel="1" x14ac:dyDescent="0.35">
      <c r="A334" s="24" t="s">
        <v>858</v>
      </c>
      <c r="B334" s="53" t="s">
        <v>756</v>
      </c>
      <c r="F334" s="115">
        <f t="shared" si="5"/>
        <v>0</v>
      </c>
      <c r="G334" s="115">
        <f t="shared" si="6"/>
        <v>0</v>
      </c>
    </row>
    <row r="335" spans="1:7" hidden="1" outlineLevel="1" x14ac:dyDescent="0.35">
      <c r="A335" s="24" t="s">
        <v>859</v>
      </c>
      <c r="B335" s="53"/>
      <c r="F335" s="115"/>
      <c r="G335" s="115"/>
    </row>
    <row r="336" spans="1:7" hidden="1" outlineLevel="1" x14ac:dyDescent="0.35">
      <c r="A336" s="24" t="s">
        <v>860</v>
      </c>
      <c r="B336" s="53"/>
      <c r="F336" s="115"/>
      <c r="G336" s="115"/>
    </row>
    <row r="337" spans="1:7" hidden="1" outlineLevel="1" x14ac:dyDescent="0.35">
      <c r="A337" s="24" t="s">
        <v>861</v>
      </c>
      <c r="B337" s="53"/>
      <c r="F337" s="110"/>
      <c r="G337" s="110"/>
    </row>
    <row r="338" spans="1:7" ht="15" customHeight="1" collapsed="1" x14ac:dyDescent="0.35">
      <c r="A338" s="42"/>
      <c r="B338" s="43" t="s">
        <v>862</v>
      </c>
      <c r="C338" s="42" t="s">
        <v>693</v>
      </c>
      <c r="D338" s="42" t="s">
        <v>694</v>
      </c>
      <c r="E338" s="42"/>
      <c r="F338" s="127" t="s">
        <v>522</v>
      </c>
      <c r="G338" s="127" t="s">
        <v>695</v>
      </c>
    </row>
    <row r="339" spans="1:7" x14ac:dyDescent="0.35">
      <c r="A339" s="24" t="s">
        <v>863</v>
      </c>
      <c r="B339" s="24" t="s">
        <v>726</v>
      </c>
      <c r="C339" s="540">
        <v>0.44314349870700265</v>
      </c>
      <c r="D339" s="98"/>
      <c r="G339" s="103"/>
    </row>
    <row r="340" spans="1:7" x14ac:dyDescent="0.35">
      <c r="C340" s="98"/>
      <c r="D340" s="98"/>
      <c r="G340" s="103"/>
    </row>
    <row r="341" spans="1:7" x14ac:dyDescent="0.35">
      <c r="B341" s="40" t="s">
        <v>727</v>
      </c>
      <c r="C341" s="98"/>
      <c r="D341" s="98"/>
      <c r="G341" s="103"/>
    </row>
    <row r="342" spans="1:7" x14ac:dyDescent="0.35">
      <c r="A342" s="24" t="s">
        <v>864</v>
      </c>
      <c r="B342" s="24" t="s">
        <v>729</v>
      </c>
      <c r="C342" s="543">
        <v>175.3045328500001</v>
      </c>
      <c r="D342" s="543">
        <v>101</v>
      </c>
      <c r="F342" s="115">
        <f>IF($C$350=0,"",IF(C342="[Mark as ND1 if not relevant]","",C342/$C$350))</f>
        <v>0.29129491737505947</v>
      </c>
      <c r="G342" s="115">
        <f>IF($D$350=0,"",IF(D342="[Mark as ND1 if not relevant]","",D342/$D$350))</f>
        <v>0.58381502890173409</v>
      </c>
    </row>
    <row r="343" spans="1:7" x14ac:dyDescent="0.35">
      <c r="A343" s="24" t="s">
        <v>865</v>
      </c>
      <c r="B343" s="24" t="s">
        <v>731</v>
      </c>
      <c r="C343" s="543">
        <v>91.148422110000027</v>
      </c>
      <c r="D343" s="543">
        <v>28</v>
      </c>
      <c r="F343" s="115">
        <f t="shared" ref="F343:F349" si="7">IF($C$350=0,"",IF(C343="[Mark as ND1 if not relevant]","",C343/$C$350))</f>
        <v>0.15145684858085223</v>
      </c>
      <c r="G343" s="115">
        <f t="shared" ref="G343:G349" si="8">IF($D$350=0,"",IF(D343="[Mark as ND1 if not relevant]","",D343/$D$350))</f>
        <v>0.16184971098265896</v>
      </c>
    </row>
    <row r="344" spans="1:7" x14ac:dyDescent="0.35">
      <c r="A344" s="24" t="s">
        <v>866</v>
      </c>
      <c r="B344" s="24" t="s">
        <v>733</v>
      </c>
      <c r="C344" s="543">
        <v>334.22118679999988</v>
      </c>
      <c r="D344" s="543">
        <v>37</v>
      </c>
      <c r="F344" s="115">
        <f t="shared" si="7"/>
        <v>0.55535890265429744</v>
      </c>
      <c r="G344" s="115">
        <f t="shared" si="8"/>
        <v>0.2138728323699422</v>
      </c>
    </row>
    <row r="345" spans="1:7" x14ac:dyDescent="0.35">
      <c r="A345" s="24" t="s">
        <v>867</v>
      </c>
      <c r="B345" s="24" t="s">
        <v>735</v>
      </c>
      <c r="C345" s="543">
        <v>1.0489623000000001</v>
      </c>
      <c r="D345" s="543">
        <v>6</v>
      </c>
      <c r="F345" s="115">
        <f t="shared" si="7"/>
        <v>1.7430090456902422E-3</v>
      </c>
      <c r="G345" s="115">
        <f t="shared" si="8"/>
        <v>3.4682080924855488E-2</v>
      </c>
    </row>
    <row r="346" spans="1:7" x14ac:dyDescent="0.35">
      <c r="A346" s="24" t="s">
        <v>868</v>
      </c>
      <c r="B346" s="24" t="s">
        <v>737</v>
      </c>
      <c r="C346" s="543">
        <v>8.8058419999999998E-2</v>
      </c>
      <c r="D346" s="543">
        <v>1</v>
      </c>
      <c r="F346" s="115">
        <f t="shared" si="7"/>
        <v>1.4632234410063213E-4</v>
      </c>
      <c r="G346" s="115">
        <f t="shared" si="8"/>
        <v>5.7803468208092483E-3</v>
      </c>
    </row>
    <row r="347" spans="1:7" x14ac:dyDescent="0.35">
      <c r="A347" s="24" t="s">
        <v>869</v>
      </c>
      <c r="B347" s="24" t="s">
        <v>739</v>
      </c>
      <c r="C347" s="543">
        <v>0</v>
      </c>
      <c r="D347" s="543">
        <v>0</v>
      </c>
      <c r="F347" s="115">
        <f t="shared" si="7"/>
        <v>0</v>
      </c>
      <c r="G347" s="115">
        <f t="shared" si="8"/>
        <v>0</v>
      </c>
    </row>
    <row r="348" spans="1:7" x14ac:dyDescent="0.35">
      <c r="A348" s="24" t="s">
        <v>870</v>
      </c>
      <c r="B348" s="24" t="s">
        <v>741</v>
      </c>
      <c r="C348" s="543">
        <v>0</v>
      </c>
      <c r="D348" s="543">
        <v>0</v>
      </c>
      <c r="F348" s="115">
        <f t="shared" si="7"/>
        <v>0</v>
      </c>
      <c r="G348" s="115">
        <f t="shared" si="8"/>
        <v>0</v>
      </c>
    </row>
    <row r="349" spans="1:7" x14ac:dyDescent="0.35">
      <c r="A349" s="24" t="s">
        <v>871</v>
      </c>
      <c r="B349" s="24" t="s">
        <v>743</v>
      </c>
      <c r="C349" s="543">
        <v>0</v>
      </c>
      <c r="D349" s="543">
        <v>0</v>
      </c>
      <c r="F349" s="115">
        <f t="shared" si="7"/>
        <v>0</v>
      </c>
      <c r="G349" s="115">
        <f t="shared" si="8"/>
        <v>0</v>
      </c>
    </row>
    <row r="350" spans="1:7" x14ac:dyDescent="0.35">
      <c r="A350" s="24" t="s">
        <v>872</v>
      </c>
      <c r="B350" s="51" t="s">
        <v>94</v>
      </c>
      <c r="C350" s="543">
        <f>SUM(C342:C349)</f>
        <v>601.81116248000001</v>
      </c>
      <c r="D350" s="543">
        <f>SUM(D342:D349)</f>
        <v>173</v>
      </c>
      <c r="F350" s="110">
        <f>SUM(F342:F349)</f>
        <v>1</v>
      </c>
      <c r="G350" s="110">
        <f>SUM(G342:G349)</f>
        <v>1</v>
      </c>
    </row>
    <row r="351" spans="1:7" hidden="1" outlineLevel="1" x14ac:dyDescent="0.35">
      <c r="A351" s="24" t="s">
        <v>873</v>
      </c>
      <c r="B351" s="53" t="s">
        <v>746</v>
      </c>
      <c r="F351" s="115">
        <f t="shared" ref="F351:F356" si="9">IF($C$350=0,"",IF(C351="[for completion]","",C351/$C$350))</f>
        <v>0</v>
      </c>
      <c r="G351" s="115">
        <f t="shared" ref="G351:G356" si="10">IF($D$350=0,"",IF(D351="[for completion]","",D351/$D$350))</f>
        <v>0</v>
      </c>
    </row>
    <row r="352" spans="1:7" hidden="1" outlineLevel="1" x14ac:dyDescent="0.35">
      <c r="A352" s="24" t="s">
        <v>874</v>
      </c>
      <c r="B352" s="53" t="s">
        <v>748</v>
      </c>
      <c r="F352" s="115">
        <f t="shared" si="9"/>
        <v>0</v>
      </c>
      <c r="G352" s="115">
        <f t="shared" si="10"/>
        <v>0</v>
      </c>
    </row>
    <row r="353" spans="1:7" hidden="1" outlineLevel="1" x14ac:dyDescent="0.35">
      <c r="A353" s="24" t="s">
        <v>875</v>
      </c>
      <c r="B353" s="53" t="s">
        <v>750</v>
      </c>
      <c r="F353" s="115">
        <f t="shared" si="9"/>
        <v>0</v>
      </c>
      <c r="G353" s="115">
        <f t="shared" si="10"/>
        <v>0</v>
      </c>
    </row>
    <row r="354" spans="1:7" hidden="1" outlineLevel="1" x14ac:dyDescent="0.35">
      <c r="A354" s="24" t="s">
        <v>876</v>
      </c>
      <c r="B354" s="53" t="s">
        <v>752</v>
      </c>
      <c r="F354" s="115">
        <f t="shared" si="9"/>
        <v>0</v>
      </c>
      <c r="G354" s="115">
        <f t="shared" si="10"/>
        <v>0</v>
      </c>
    </row>
    <row r="355" spans="1:7" hidden="1" outlineLevel="1" x14ac:dyDescent="0.35">
      <c r="A355" s="24" t="s">
        <v>877</v>
      </c>
      <c r="B355" s="53" t="s">
        <v>754</v>
      </c>
      <c r="F355" s="115">
        <f t="shared" si="9"/>
        <v>0</v>
      </c>
      <c r="G355" s="115">
        <f t="shared" si="10"/>
        <v>0</v>
      </c>
    </row>
    <row r="356" spans="1:7" hidden="1" outlineLevel="1" x14ac:dyDescent="0.35">
      <c r="A356" s="24" t="s">
        <v>878</v>
      </c>
      <c r="B356" s="53" t="s">
        <v>756</v>
      </c>
      <c r="F356" s="115">
        <f t="shared" si="9"/>
        <v>0</v>
      </c>
      <c r="G356" s="115">
        <f t="shared" si="10"/>
        <v>0</v>
      </c>
    </row>
    <row r="357" spans="1:7" hidden="1" outlineLevel="1" x14ac:dyDescent="0.35">
      <c r="A357" s="24" t="s">
        <v>879</v>
      </c>
      <c r="B357" s="53"/>
      <c r="F357" s="115"/>
      <c r="G357" s="115"/>
    </row>
    <row r="358" spans="1:7" hidden="1" outlineLevel="1" x14ac:dyDescent="0.35">
      <c r="A358" s="24" t="s">
        <v>880</v>
      </c>
      <c r="B358" s="53"/>
      <c r="F358" s="115"/>
      <c r="G358" s="115"/>
    </row>
    <row r="359" spans="1:7" hidden="1" outlineLevel="1" x14ac:dyDescent="0.35">
      <c r="A359" s="24" t="s">
        <v>881</v>
      </c>
      <c r="B359" s="53"/>
      <c r="F359" s="115"/>
      <c r="G359" s="110"/>
    </row>
    <row r="360" spans="1:7" ht="15" customHeight="1" collapsed="1" x14ac:dyDescent="0.35">
      <c r="A360" s="42"/>
      <c r="B360" s="43" t="s">
        <v>882</v>
      </c>
      <c r="C360" s="42" t="s">
        <v>883</v>
      </c>
      <c r="D360" s="42"/>
      <c r="E360" s="42"/>
      <c r="F360" s="127"/>
      <c r="G360" s="124"/>
    </row>
    <row r="361" spans="1:7" x14ac:dyDescent="0.35">
      <c r="A361" s="24" t="s">
        <v>884</v>
      </c>
      <c r="B361" s="40" t="s">
        <v>885</v>
      </c>
      <c r="C361" s="554">
        <v>0.51029999999999998</v>
      </c>
      <c r="G361" s="103"/>
    </row>
    <row r="362" spans="1:7" x14ac:dyDescent="0.35">
      <c r="A362" s="24" t="s">
        <v>886</v>
      </c>
      <c r="B362" s="40" t="s">
        <v>887</v>
      </c>
      <c r="C362" s="554">
        <v>0.30869999999999997</v>
      </c>
      <c r="G362" s="103"/>
    </row>
    <row r="363" spans="1:7" x14ac:dyDescent="0.35">
      <c r="A363" s="24" t="s">
        <v>888</v>
      </c>
      <c r="B363" s="40" t="s">
        <v>889</v>
      </c>
      <c r="C363" s="98"/>
      <c r="G363" s="103"/>
    </row>
    <row r="364" spans="1:7" x14ac:dyDescent="0.35">
      <c r="A364" s="24" t="s">
        <v>890</v>
      </c>
      <c r="B364" s="40" t="s">
        <v>891</v>
      </c>
      <c r="C364" s="98"/>
      <c r="G364" s="103"/>
    </row>
    <row r="365" spans="1:7" x14ac:dyDescent="0.35">
      <c r="A365" s="24" t="s">
        <v>892</v>
      </c>
      <c r="B365" s="40" t="s">
        <v>893</v>
      </c>
      <c r="C365" s="98"/>
      <c r="G365" s="103"/>
    </row>
    <row r="366" spans="1:7" x14ac:dyDescent="0.35">
      <c r="A366" s="24" t="s">
        <v>894</v>
      </c>
      <c r="B366" s="40" t="s">
        <v>895</v>
      </c>
      <c r="C366" s="98"/>
      <c r="G366" s="103"/>
    </row>
    <row r="367" spans="1:7" x14ac:dyDescent="0.35">
      <c r="A367" s="24" t="s">
        <v>896</v>
      </c>
      <c r="B367" s="40" t="s">
        <v>897</v>
      </c>
      <c r="C367" s="540">
        <v>0</v>
      </c>
      <c r="G367" s="103"/>
    </row>
    <row r="368" spans="1:7" x14ac:dyDescent="0.35">
      <c r="A368" s="24" t="s">
        <v>898</v>
      </c>
      <c r="B368" s="40" t="s">
        <v>899</v>
      </c>
      <c r="C368" s="98"/>
      <c r="G368" s="103"/>
    </row>
    <row r="369" spans="1:7" x14ac:dyDescent="0.35">
      <c r="A369" s="24" t="s">
        <v>900</v>
      </c>
      <c r="B369" s="40" t="s">
        <v>901</v>
      </c>
      <c r="C369" s="98"/>
      <c r="G369" s="103"/>
    </row>
    <row r="370" spans="1:7" x14ac:dyDescent="0.35">
      <c r="A370" s="24" t="s">
        <v>902</v>
      </c>
      <c r="B370" s="40" t="s">
        <v>92</v>
      </c>
      <c r="C370" s="540">
        <v>0.18099999999999999</v>
      </c>
      <c r="G370" s="103"/>
    </row>
    <row r="371" spans="1:7" hidden="1" outlineLevel="1" x14ac:dyDescent="0.35">
      <c r="A371" s="24" t="s">
        <v>903</v>
      </c>
      <c r="B371" s="53" t="s">
        <v>904</v>
      </c>
      <c r="G371" s="103"/>
    </row>
    <row r="372" spans="1:7" hidden="1" outlineLevel="1" x14ac:dyDescent="0.35">
      <c r="A372" s="24" t="s">
        <v>905</v>
      </c>
      <c r="B372" s="53"/>
      <c r="G372" s="103"/>
    </row>
    <row r="373" spans="1:7" hidden="1" outlineLevel="1" x14ac:dyDescent="0.35">
      <c r="A373" s="24" t="s">
        <v>906</v>
      </c>
      <c r="B373" s="53"/>
      <c r="G373" s="103"/>
    </row>
    <row r="374" spans="1:7" hidden="1" outlineLevel="1" x14ac:dyDescent="0.35">
      <c r="A374" s="24" t="s">
        <v>907</v>
      </c>
      <c r="B374" s="53"/>
      <c r="G374" s="103"/>
    </row>
    <row r="375" spans="1:7" hidden="1" outlineLevel="1" x14ac:dyDescent="0.35">
      <c r="A375" s="24" t="s">
        <v>908</v>
      </c>
      <c r="B375" s="53"/>
      <c r="G375" s="103"/>
    </row>
    <row r="376" spans="1:7" hidden="1" outlineLevel="1" x14ac:dyDescent="0.35">
      <c r="A376" s="24" t="s">
        <v>909</v>
      </c>
      <c r="B376" s="53"/>
      <c r="G376" s="103"/>
    </row>
    <row r="377" spans="1:7" hidden="1" outlineLevel="1" x14ac:dyDescent="0.35">
      <c r="A377" s="24" t="s">
        <v>910</v>
      </c>
      <c r="B377" s="53"/>
      <c r="G377" s="103"/>
    </row>
    <row r="378" spans="1:7" hidden="1" outlineLevel="1" x14ac:dyDescent="0.35">
      <c r="A378" s="24" t="s">
        <v>911</v>
      </c>
      <c r="B378" s="53"/>
      <c r="G378" s="103"/>
    </row>
    <row r="379" spans="1:7" hidden="1" outlineLevel="1" x14ac:dyDescent="0.35">
      <c r="A379" s="24" t="s">
        <v>912</v>
      </c>
      <c r="B379" s="53"/>
      <c r="G379" s="103"/>
    </row>
    <row r="380" spans="1:7" hidden="1" outlineLevel="1" x14ac:dyDescent="0.35">
      <c r="A380" s="24" t="s">
        <v>913</v>
      </c>
      <c r="B380" s="53"/>
      <c r="G380" s="103"/>
    </row>
    <row r="381" spans="1:7" hidden="1" outlineLevel="1" x14ac:dyDescent="0.35">
      <c r="A381" s="24" t="s">
        <v>914</v>
      </c>
      <c r="B381" s="53"/>
      <c r="G381" s="103"/>
    </row>
    <row r="382" spans="1:7" hidden="1" outlineLevel="1" x14ac:dyDescent="0.35">
      <c r="A382" s="24" t="s">
        <v>915</v>
      </c>
      <c r="B382" s="53"/>
    </row>
    <row r="383" spans="1:7" hidden="1" outlineLevel="1" x14ac:dyDescent="0.35">
      <c r="A383" s="24" t="s">
        <v>916</v>
      </c>
      <c r="B383" s="53"/>
    </row>
    <row r="384" spans="1:7" hidden="1" outlineLevel="1" x14ac:dyDescent="0.35">
      <c r="A384" s="24" t="s">
        <v>917</v>
      </c>
      <c r="B384" s="53"/>
    </row>
    <row r="385" spans="1:2" hidden="1" outlineLevel="1" x14ac:dyDescent="0.35">
      <c r="A385" s="24" t="s">
        <v>918</v>
      </c>
      <c r="B385" s="53"/>
    </row>
    <row r="386" spans="1:2" hidden="1" outlineLevel="1" x14ac:dyDescent="0.35">
      <c r="A386" s="24" t="s">
        <v>919</v>
      </c>
      <c r="B386" s="53"/>
    </row>
    <row r="387" spans="1:2" hidden="1" outlineLevel="1" x14ac:dyDescent="0.35">
      <c r="A387" s="24" t="s">
        <v>920</v>
      </c>
      <c r="B387" s="53"/>
    </row>
    <row r="388" spans="1:2" collapsed="1" x14ac:dyDescent="0.35"/>
  </sheetData>
  <sheetProtection password="B0C4" sheet="1" objects="1" scenarios="1"/>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55118110236220474" bottom="0.35433070866141736" header="0.11811023622047245" footer="0.31496062992125984"/>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259"/>
  <sheetViews>
    <sheetView topLeftCell="A124" zoomScale="50" zoomScaleNormal="50" workbookViewId="0">
      <selection activeCell="C152" sqref="C152"/>
    </sheetView>
  </sheetViews>
  <sheetFormatPr baseColWidth="10" defaultColWidth="8.81640625" defaultRowHeight="14.5" outlineLevelRow="1" x14ac:dyDescent="0.35"/>
  <cols>
    <col min="1" max="1" width="12.1796875" style="24" customWidth="1"/>
    <col min="2" max="2" width="60.7265625" style="24" customWidth="1"/>
    <col min="3" max="4" width="40.7265625" style="24" customWidth="1"/>
    <col min="5" max="5" width="7.26953125" style="24" customWidth="1"/>
    <col min="6" max="6" width="40.7265625" style="103" customWidth="1"/>
    <col min="7" max="7" width="40.7265625" style="113" customWidth="1"/>
    <col min="8" max="8" width="7.26953125" style="24" customWidth="1"/>
    <col min="9" max="9" width="71.81640625" style="24" customWidth="1"/>
    <col min="10" max="11" width="47.7265625" style="24" customWidth="1"/>
    <col min="12" max="12" width="7.26953125" style="24" customWidth="1"/>
    <col min="13" max="13" width="25.7265625" style="24" customWidth="1"/>
    <col min="14" max="14" width="25.7265625" style="22" customWidth="1"/>
    <col min="15" max="16384" width="8.81640625" style="54"/>
  </cols>
  <sheetData>
    <row r="1" spans="1:14" ht="31" x14ac:dyDescent="0.35">
      <c r="A1" s="21" t="s">
        <v>921</v>
      </c>
      <c r="B1" s="21"/>
      <c r="C1" s="22"/>
      <c r="D1" s="22"/>
      <c r="E1" s="22"/>
      <c r="F1" s="564" t="s">
        <v>1924</v>
      </c>
      <c r="H1" s="22"/>
      <c r="I1" s="21"/>
      <c r="J1" s="22"/>
      <c r="K1" s="22"/>
      <c r="L1" s="22"/>
      <c r="M1" s="22"/>
    </row>
    <row r="2" spans="1:14" ht="15" thickBot="1" x14ac:dyDescent="0.4">
      <c r="A2" s="22"/>
      <c r="B2" s="22"/>
      <c r="C2" s="22"/>
      <c r="D2" s="22"/>
      <c r="E2" s="22"/>
      <c r="F2" s="113"/>
      <c r="H2"/>
      <c r="L2" s="22"/>
      <c r="M2" s="22"/>
    </row>
    <row r="3" spans="1:14" ht="19" thickBot="1" x14ac:dyDescent="0.4">
      <c r="A3" s="25"/>
      <c r="B3" s="26" t="s">
        <v>22</v>
      </c>
      <c r="C3" s="27" t="s">
        <v>1333</v>
      </c>
      <c r="D3" s="25"/>
      <c r="E3" s="25"/>
      <c r="F3" s="120"/>
      <c r="G3" s="120"/>
      <c r="H3"/>
      <c r="L3" s="22"/>
      <c r="M3" s="22"/>
    </row>
    <row r="4" spans="1:14" ht="15" thickBot="1" x14ac:dyDescent="0.4">
      <c r="H4"/>
      <c r="L4" s="22"/>
      <c r="M4" s="22"/>
    </row>
    <row r="5" spans="1:14" ht="18.5" x14ac:dyDescent="0.35">
      <c r="B5" s="29" t="s">
        <v>922</v>
      </c>
      <c r="C5" s="28"/>
      <c r="E5" s="30"/>
      <c r="F5" s="121"/>
      <c r="H5"/>
      <c r="L5" s="22"/>
      <c r="M5" s="22"/>
    </row>
    <row r="6" spans="1:14" ht="15" thickBot="1" x14ac:dyDescent="0.4">
      <c r="B6" s="33" t="s">
        <v>923</v>
      </c>
      <c r="H6"/>
      <c r="L6" s="22"/>
      <c r="M6" s="22"/>
    </row>
    <row r="7" spans="1:14" s="77" customFormat="1" x14ac:dyDescent="0.35">
      <c r="A7" s="24"/>
      <c r="B7" s="48"/>
      <c r="C7" s="24"/>
      <c r="D7" s="24"/>
      <c r="E7" s="24"/>
      <c r="F7" s="103"/>
      <c r="G7" s="113"/>
      <c r="H7"/>
      <c r="I7" s="24"/>
      <c r="J7" s="24"/>
      <c r="K7" s="24"/>
      <c r="L7" s="22"/>
      <c r="M7" s="22"/>
      <c r="N7" s="22"/>
    </row>
    <row r="8" spans="1:14" ht="37" x14ac:dyDescent="0.35">
      <c r="A8" s="35" t="s">
        <v>31</v>
      </c>
      <c r="B8" s="35" t="s">
        <v>923</v>
      </c>
      <c r="C8" s="36"/>
      <c r="D8" s="36"/>
      <c r="E8" s="36"/>
      <c r="F8" s="122"/>
      <c r="G8" s="123"/>
      <c r="H8"/>
      <c r="I8" s="40"/>
      <c r="J8" s="30"/>
      <c r="K8" s="30"/>
      <c r="L8" s="30"/>
      <c r="M8" s="30"/>
    </row>
    <row r="9" spans="1:14" ht="15" customHeight="1" x14ac:dyDescent="0.35">
      <c r="A9" s="42"/>
      <c r="B9" s="43" t="s">
        <v>924</v>
      </c>
      <c r="C9" s="42"/>
      <c r="D9" s="42"/>
      <c r="E9" s="42"/>
      <c r="F9" s="124"/>
      <c r="G9" s="124"/>
      <c r="H9"/>
      <c r="I9" s="40"/>
      <c r="J9" s="37"/>
      <c r="K9" s="37"/>
      <c r="L9" s="37"/>
      <c r="M9" s="55"/>
      <c r="N9" s="55"/>
    </row>
    <row r="10" spans="1:14" x14ac:dyDescent="0.35">
      <c r="A10" s="24" t="s">
        <v>925</v>
      </c>
      <c r="B10" s="24" t="s">
        <v>926</v>
      </c>
      <c r="C10" s="101">
        <v>7861</v>
      </c>
      <c r="E10" s="40"/>
      <c r="F10" s="115"/>
      <c r="H10"/>
      <c r="I10" s="40"/>
      <c r="L10" s="40"/>
      <c r="M10" s="40"/>
    </row>
    <row r="11" spans="1:14" outlineLevel="1" x14ac:dyDescent="0.35">
      <c r="A11" s="24" t="s">
        <v>927</v>
      </c>
      <c r="B11" s="53" t="s">
        <v>513</v>
      </c>
      <c r="C11" s="101">
        <v>3452</v>
      </c>
      <c r="E11" s="40"/>
      <c r="F11" s="115"/>
      <c r="H11"/>
      <c r="I11" s="40"/>
      <c r="L11" s="40"/>
      <c r="M11" s="40"/>
    </row>
    <row r="12" spans="1:14" outlineLevel="1" x14ac:dyDescent="0.35">
      <c r="A12" s="24" t="s">
        <v>928</v>
      </c>
      <c r="B12" s="53" t="s">
        <v>515</v>
      </c>
      <c r="E12" s="40"/>
      <c r="F12" s="497"/>
      <c r="H12"/>
      <c r="I12" s="40"/>
      <c r="L12" s="40"/>
      <c r="M12" s="40"/>
    </row>
    <row r="13" spans="1:14" outlineLevel="1" x14ac:dyDescent="0.35">
      <c r="A13" s="24" t="s">
        <v>929</v>
      </c>
      <c r="E13" s="40"/>
      <c r="F13" s="115"/>
      <c r="H13"/>
      <c r="I13" s="40"/>
      <c r="L13" s="40"/>
      <c r="M13" s="40"/>
    </row>
    <row r="14" spans="1:14" outlineLevel="1" x14ac:dyDescent="0.35">
      <c r="A14" s="24" t="s">
        <v>930</v>
      </c>
      <c r="E14" s="40"/>
      <c r="F14" s="115"/>
      <c r="H14"/>
      <c r="I14" s="40"/>
      <c r="L14" s="40"/>
      <c r="M14" s="40"/>
    </row>
    <row r="15" spans="1:14" outlineLevel="1" x14ac:dyDescent="0.35">
      <c r="A15" s="24" t="s">
        <v>931</v>
      </c>
      <c r="E15" s="40"/>
      <c r="F15" s="115"/>
      <c r="H15"/>
      <c r="I15" s="40"/>
      <c r="L15" s="40"/>
      <c r="M15" s="40"/>
    </row>
    <row r="16" spans="1:14" outlineLevel="1" x14ac:dyDescent="0.35">
      <c r="A16" s="24" t="s">
        <v>932</v>
      </c>
      <c r="E16" s="40"/>
      <c r="F16" s="115"/>
      <c r="H16"/>
      <c r="I16" s="40"/>
      <c r="L16" s="40"/>
      <c r="M16" s="40"/>
    </row>
    <row r="17" spans="1:14" outlineLevel="1" x14ac:dyDescent="0.35">
      <c r="A17" s="24" t="s">
        <v>933</v>
      </c>
      <c r="E17" s="40"/>
      <c r="F17" s="115"/>
      <c r="H17"/>
      <c r="I17" s="40"/>
      <c r="L17" s="40"/>
      <c r="M17" s="40"/>
    </row>
    <row r="18" spans="1:14" x14ac:dyDescent="0.35">
      <c r="A18" s="42"/>
      <c r="B18" s="42" t="s">
        <v>934</v>
      </c>
      <c r="C18" s="42" t="s">
        <v>693</v>
      </c>
      <c r="D18" s="42" t="s">
        <v>935</v>
      </c>
      <c r="E18" s="42"/>
      <c r="F18" s="127" t="s">
        <v>936</v>
      </c>
      <c r="G18" s="127" t="s">
        <v>937</v>
      </c>
      <c r="H18"/>
      <c r="I18" s="76"/>
      <c r="J18" s="37"/>
      <c r="K18" s="37"/>
      <c r="L18" s="30"/>
      <c r="M18" s="37"/>
      <c r="N18" s="37"/>
    </row>
    <row r="19" spans="1:14" x14ac:dyDescent="0.35">
      <c r="A19" s="24" t="s">
        <v>938</v>
      </c>
      <c r="B19" s="24" t="s">
        <v>939</v>
      </c>
      <c r="C19" s="101">
        <v>2950.0915462905477</v>
      </c>
      <c r="D19" s="101">
        <v>7861</v>
      </c>
      <c r="E19" s="37"/>
      <c r="F19" s="119"/>
      <c r="G19" s="119"/>
      <c r="H19"/>
      <c r="I19" s="40"/>
      <c r="L19" s="37"/>
      <c r="M19" s="55"/>
      <c r="N19" s="55"/>
    </row>
    <row r="20" spans="1:14" x14ac:dyDescent="0.35">
      <c r="A20" s="37"/>
      <c r="B20" s="76"/>
      <c r="C20" s="37"/>
      <c r="D20" s="37"/>
      <c r="E20" s="37"/>
      <c r="F20" s="119"/>
      <c r="G20" s="119"/>
      <c r="H20"/>
      <c r="I20" s="76"/>
      <c r="J20" s="37"/>
      <c r="K20" s="37"/>
      <c r="L20" s="37"/>
      <c r="M20" s="55"/>
      <c r="N20" s="55"/>
    </row>
    <row r="21" spans="1:14" x14ac:dyDescent="0.35">
      <c r="B21" s="24" t="s">
        <v>698</v>
      </c>
      <c r="C21" s="37"/>
      <c r="D21" s="37"/>
      <c r="E21" s="37"/>
      <c r="F21" s="119"/>
      <c r="G21" s="119"/>
      <c r="H21"/>
      <c r="I21" s="40"/>
      <c r="J21" s="37"/>
      <c r="K21" s="37"/>
      <c r="L21" s="37"/>
      <c r="M21" s="55"/>
      <c r="N21" s="55"/>
    </row>
    <row r="22" spans="1:14" x14ac:dyDescent="0.35">
      <c r="A22" s="24" t="s">
        <v>940</v>
      </c>
      <c r="B22" s="40" t="s">
        <v>1339</v>
      </c>
      <c r="C22" s="101">
        <v>672.64125795500684</v>
      </c>
      <c r="D22" s="101">
        <v>3602</v>
      </c>
      <c r="E22" s="40"/>
      <c r="F22" s="115">
        <f>IF($C$37=0,"",IF(C22="[for completion]","",C22/$C$37))</f>
        <v>2.9004822553225371E-2</v>
      </c>
      <c r="G22" s="115">
        <f>IF($D$37=0,"",IF(D22="[for completion]","",D22/$D$37))</f>
        <v>0.45821142348301741</v>
      </c>
      <c r="H22"/>
      <c r="I22" s="40"/>
      <c r="L22" s="40"/>
      <c r="M22" s="50"/>
      <c r="N22" s="50"/>
    </row>
    <row r="23" spans="1:14" x14ac:dyDescent="0.35">
      <c r="A23" s="24" t="s">
        <v>941</v>
      </c>
      <c r="B23" s="40" t="s">
        <v>1340</v>
      </c>
      <c r="C23" s="101">
        <v>997.47526742276443</v>
      </c>
      <c r="D23" s="101">
        <v>1390</v>
      </c>
      <c r="E23" s="40"/>
      <c r="F23" s="115">
        <f t="shared" ref="F23:F28" si="0">IF($C$37=0,"",IF(C23="[for completion]","",C23/$C$37))</f>
        <v>4.3011921720037503E-2</v>
      </c>
      <c r="G23" s="115">
        <f t="shared" ref="G23:G28" si="1">IF($D$37=0,"",IF(D23="[for completion]","",D23/$D$37))</f>
        <v>0.17682228724080906</v>
      </c>
      <c r="H23"/>
      <c r="I23" s="40"/>
      <c r="L23" s="40"/>
      <c r="M23" s="50"/>
      <c r="N23" s="50"/>
    </row>
    <row r="24" spans="1:14" x14ac:dyDescent="0.35">
      <c r="A24" s="24" t="s">
        <v>942</v>
      </c>
      <c r="B24" s="40" t="s">
        <v>1341</v>
      </c>
      <c r="C24" s="101">
        <v>4887.8377505602275</v>
      </c>
      <c r="D24" s="101">
        <v>2194</v>
      </c>
      <c r="F24" s="115">
        <f t="shared" si="0"/>
        <v>0.21076742609422086</v>
      </c>
      <c r="G24" s="115">
        <f t="shared" si="1"/>
        <v>0.27909935122757917</v>
      </c>
      <c r="H24"/>
      <c r="I24" s="40"/>
      <c r="M24" s="50"/>
      <c r="N24" s="50"/>
    </row>
    <row r="25" spans="1:14" x14ac:dyDescent="0.35">
      <c r="A25" s="24" t="s">
        <v>943</v>
      </c>
      <c r="B25" s="40" t="s">
        <v>1342</v>
      </c>
      <c r="C25" s="101">
        <v>2442.8751914109994</v>
      </c>
      <c r="D25" s="101">
        <v>346</v>
      </c>
      <c r="E25" s="59"/>
      <c r="F25" s="115">
        <f t="shared" si="0"/>
        <v>0.10533870857397216</v>
      </c>
      <c r="G25" s="115">
        <f t="shared" si="1"/>
        <v>4.4014756392316501E-2</v>
      </c>
      <c r="H25"/>
      <c r="I25" s="40"/>
      <c r="L25" s="59"/>
      <c r="M25" s="50"/>
      <c r="N25" s="50"/>
    </row>
    <row r="26" spans="1:14" x14ac:dyDescent="0.35">
      <c r="A26" s="24" t="s">
        <v>944</v>
      </c>
      <c r="B26" s="40" t="s">
        <v>1343</v>
      </c>
      <c r="C26" s="101">
        <v>5444.7253339709987</v>
      </c>
      <c r="D26" s="101">
        <v>266</v>
      </c>
      <c r="E26" s="59"/>
      <c r="F26" s="115">
        <f t="shared" si="0"/>
        <v>0.23478085873442378</v>
      </c>
      <c r="G26" s="115">
        <f t="shared" si="1"/>
        <v>3.3837934105075691E-2</v>
      </c>
      <c r="H26"/>
      <c r="I26" s="40"/>
      <c r="L26" s="59"/>
      <c r="M26" s="50"/>
      <c r="N26" s="50"/>
    </row>
    <row r="27" spans="1:14" x14ac:dyDescent="0.35">
      <c r="A27" s="24" t="s">
        <v>945</v>
      </c>
      <c r="B27" s="40" t="s">
        <v>1344</v>
      </c>
      <c r="C27" s="101">
        <v>1911.4369691100001</v>
      </c>
      <c r="D27" s="101">
        <v>29</v>
      </c>
      <c r="E27" s="59"/>
      <c r="F27" s="115">
        <f t="shared" si="0"/>
        <v>8.2422672494494739E-2</v>
      </c>
      <c r="G27" s="115">
        <f t="shared" si="1"/>
        <v>3.6890980791247931E-3</v>
      </c>
      <c r="H27"/>
      <c r="I27" s="40"/>
      <c r="L27" s="59"/>
      <c r="M27" s="50"/>
      <c r="N27" s="50"/>
    </row>
    <row r="28" spans="1:14" x14ac:dyDescent="0.35">
      <c r="A28" s="24" t="s">
        <v>946</v>
      </c>
      <c r="B28" s="40" t="s">
        <v>1345</v>
      </c>
      <c r="C28" s="101">
        <v>6833.6778749600007</v>
      </c>
      <c r="D28" s="101">
        <v>34</v>
      </c>
      <c r="E28" s="59"/>
      <c r="F28" s="115">
        <f t="shared" si="0"/>
        <v>0.2946735898296256</v>
      </c>
      <c r="G28" s="115">
        <f t="shared" si="1"/>
        <v>4.3251494720773437E-3</v>
      </c>
      <c r="H28"/>
      <c r="I28" s="40"/>
      <c r="L28" s="59"/>
      <c r="M28" s="50"/>
      <c r="N28" s="50"/>
    </row>
    <row r="29" spans="1:14" x14ac:dyDescent="0.35">
      <c r="A29" s="24" t="s">
        <v>947</v>
      </c>
      <c r="B29" s="40"/>
      <c r="E29" s="59"/>
      <c r="F29" s="115"/>
      <c r="G29" s="115"/>
      <c r="H29"/>
      <c r="I29" s="40"/>
      <c r="L29" s="59"/>
      <c r="M29" s="50"/>
      <c r="N29" s="50"/>
    </row>
    <row r="30" spans="1:14" x14ac:dyDescent="0.35">
      <c r="A30" s="24" t="s">
        <v>948</v>
      </c>
      <c r="B30" s="40"/>
      <c r="E30" s="59"/>
      <c r="F30" s="115"/>
      <c r="G30" s="115"/>
      <c r="H30"/>
      <c r="I30" s="40"/>
      <c r="L30" s="59"/>
      <c r="M30" s="50"/>
      <c r="N30" s="50"/>
    </row>
    <row r="31" spans="1:14" x14ac:dyDescent="0.35">
      <c r="A31" s="24" t="s">
        <v>949</v>
      </c>
      <c r="B31" s="40"/>
      <c r="E31" s="59"/>
      <c r="F31" s="115"/>
      <c r="G31" s="115"/>
      <c r="H31"/>
      <c r="I31" s="40"/>
      <c r="L31" s="59"/>
      <c r="M31" s="50"/>
      <c r="N31" s="50"/>
    </row>
    <row r="32" spans="1:14" x14ac:dyDescent="0.35">
      <c r="A32" s="24" t="s">
        <v>950</v>
      </c>
      <c r="B32" s="40"/>
      <c r="E32" s="59"/>
      <c r="F32" s="115"/>
      <c r="G32" s="115"/>
      <c r="H32"/>
      <c r="I32" s="40"/>
      <c r="L32" s="59"/>
      <c r="M32" s="50"/>
      <c r="N32" s="50"/>
    </row>
    <row r="33" spans="1:14" x14ac:dyDescent="0.35">
      <c r="A33" s="24" t="s">
        <v>951</v>
      </c>
      <c r="B33" s="40"/>
      <c r="E33" s="59"/>
      <c r="F33" s="115"/>
      <c r="G33" s="115"/>
      <c r="H33"/>
      <c r="I33" s="40"/>
      <c r="L33" s="59"/>
      <c r="M33" s="50"/>
      <c r="N33" s="50"/>
    </row>
    <row r="34" spans="1:14" x14ac:dyDescent="0.35">
      <c r="A34" s="24" t="s">
        <v>952</v>
      </c>
      <c r="B34" s="40"/>
      <c r="E34" s="59"/>
      <c r="F34" s="115"/>
      <c r="G34" s="115"/>
      <c r="H34"/>
      <c r="I34" s="40"/>
      <c r="L34" s="59"/>
      <c r="M34" s="50"/>
      <c r="N34" s="50"/>
    </row>
    <row r="35" spans="1:14" x14ac:dyDescent="0.35">
      <c r="A35" s="24" t="s">
        <v>953</v>
      </c>
      <c r="B35" s="40"/>
      <c r="E35" s="59"/>
      <c r="F35" s="115"/>
      <c r="G35" s="115"/>
      <c r="H35"/>
      <c r="I35" s="40"/>
      <c r="L35" s="59"/>
      <c r="M35" s="50"/>
      <c r="N35" s="50"/>
    </row>
    <row r="36" spans="1:14" x14ac:dyDescent="0.35">
      <c r="A36" s="24" t="s">
        <v>954</v>
      </c>
      <c r="B36" s="40"/>
      <c r="C36" s="109"/>
      <c r="E36" s="59"/>
      <c r="F36" s="50"/>
      <c r="G36" s="115"/>
      <c r="H36"/>
      <c r="I36" s="40"/>
      <c r="L36" s="59"/>
      <c r="M36" s="50"/>
      <c r="N36" s="50"/>
    </row>
    <row r="37" spans="1:14" x14ac:dyDescent="0.35">
      <c r="A37" s="24" t="s">
        <v>955</v>
      </c>
      <c r="B37" s="51" t="s">
        <v>94</v>
      </c>
      <c r="C37" s="49">
        <f>SUM(C22:C36)</f>
        <v>23190.669645389997</v>
      </c>
      <c r="D37" s="49">
        <f>SUM(D22:D36)</f>
        <v>7861</v>
      </c>
      <c r="E37" s="59"/>
      <c r="F37" s="116">
        <f>SUM(F22:F36)</f>
        <v>1</v>
      </c>
      <c r="G37" s="116">
        <f>SUM(G22:G36)</f>
        <v>1</v>
      </c>
      <c r="H37"/>
      <c r="I37" s="51"/>
      <c r="J37" s="40"/>
      <c r="K37" s="40"/>
      <c r="L37" s="59"/>
      <c r="M37" s="52"/>
      <c r="N37" s="52"/>
    </row>
    <row r="38" spans="1:14" x14ac:dyDescent="0.35">
      <c r="A38" s="42"/>
      <c r="B38" s="43" t="s">
        <v>956</v>
      </c>
      <c r="C38" s="42" t="s">
        <v>61</v>
      </c>
      <c r="D38" s="42"/>
      <c r="E38" s="44"/>
      <c r="F38" s="127" t="s">
        <v>936</v>
      </c>
      <c r="G38" s="127"/>
      <c r="H38"/>
      <c r="I38" s="76"/>
      <c r="J38" s="37"/>
      <c r="K38" s="37"/>
      <c r="L38" s="30"/>
      <c r="M38" s="37"/>
      <c r="N38" s="37"/>
    </row>
    <row r="39" spans="1:14" x14ac:dyDescent="0.35">
      <c r="A39" s="24" t="s">
        <v>957</v>
      </c>
      <c r="B39" s="40" t="s">
        <v>958</v>
      </c>
      <c r="C39" s="101">
        <v>16857.974808730003</v>
      </c>
      <c r="E39" s="78"/>
      <c r="F39" s="115">
        <f>IF($C$42=0,"",IF(C39="[for completion]","",C39/$C$42))</f>
        <v>0.72692915065174823</v>
      </c>
      <c r="G39" s="115"/>
      <c r="H39"/>
      <c r="I39" s="40"/>
      <c r="L39" s="78"/>
      <c r="M39" s="50"/>
      <c r="N39" s="49"/>
    </row>
    <row r="40" spans="1:14" x14ac:dyDescent="0.35">
      <c r="A40" s="24" t="s">
        <v>959</v>
      </c>
      <c r="B40" s="40" t="s">
        <v>960</v>
      </c>
      <c r="C40" s="101">
        <v>6332.6962403199968</v>
      </c>
      <c r="E40" s="78"/>
      <c r="F40" s="115">
        <f t="shared" ref="F40:F41" si="2">IF($C$42=0,"",IF(C40="[for completion]","",C40/$C$42))</f>
        <v>0.27307084934825177</v>
      </c>
      <c r="G40" s="115"/>
      <c r="H40"/>
      <c r="I40" s="40"/>
      <c r="L40" s="78"/>
      <c r="M40" s="50"/>
      <c r="N40" s="49"/>
    </row>
    <row r="41" spans="1:14" x14ac:dyDescent="0.35">
      <c r="A41" s="24" t="s">
        <v>961</v>
      </c>
      <c r="B41" s="40" t="s">
        <v>92</v>
      </c>
      <c r="C41" s="101">
        <v>0</v>
      </c>
      <c r="E41" s="59"/>
      <c r="F41" s="115">
        <f t="shared" si="2"/>
        <v>0</v>
      </c>
      <c r="G41" s="115"/>
      <c r="H41"/>
      <c r="I41" s="40"/>
      <c r="L41" s="59"/>
      <c r="M41" s="50"/>
      <c r="N41" s="49"/>
    </row>
    <row r="42" spans="1:14" x14ac:dyDescent="0.35">
      <c r="A42" s="24" t="s">
        <v>962</v>
      </c>
      <c r="B42" s="51" t="s">
        <v>94</v>
      </c>
      <c r="C42" s="49">
        <f>SUM(C39:C41)</f>
        <v>23190.671049050001</v>
      </c>
      <c r="D42" s="40"/>
      <c r="E42" s="59"/>
      <c r="F42" s="116">
        <f>SUM(F39:F41)</f>
        <v>1</v>
      </c>
      <c r="G42" s="115"/>
      <c r="H42"/>
      <c r="I42" s="40"/>
      <c r="L42" s="59"/>
      <c r="M42" s="50"/>
      <c r="N42" s="49"/>
    </row>
    <row r="43" spans="1:14" hidden="1" outlineLevel="1" x14ac:dyDescent="0.35">
      <c r="A43" s="24" t="s">
        <v>963</v>
      </c>
      <c r="B43" s="51"/>
      <c r="C43" s="40"/>
      <c r="D43" s="40"/>
      <c r="E43" s="59"/>
      <c r="F43" s="116"/>
      <c r="G43" s="115"/>
      <c r="H43"/>
      <c r="I43" s="40"/>
      <c r="L43" s="59"/>
      <c r="M43" s="50"/>
      <c r="N43" s="49"/>
    </row>
    <row r="44" spans="1:14" hidden="1" outlineLevel="1" x14ac:dyDescent="0.35">
      <c r="A44" s="24" t="s">
        <v>964</v>
      </c>
      <c r="B44" s="51"/>
      <c r="C44" s="40"/>
      <c r="D44" s="40"/>
      <c r="E44" s="59"/>
      <c r="F44" s="116"/>
      <c r="G44" s="115"/>
      <c r="H44"/>
      <c r="I44" s="40"/>
      <c r="L44" s="59"/>
      <c r="M44" s="50"/>
      <c r="N44" s="49"/>
    </row>
    <row r="45" spans="1:14" hidden="1" outlineLevel="1" x14ac:dyDescent="0.35">
      <c r="A45" s="24" t="s">
        <v>965</v>
      </c>
      <c r="B45" s="40"/>
      <c r="E45" s="59"/>
      <c r="F45" s="115"/>
      <c r="G45" s="115"/>
      <c r="H45"/>
      <c r="I45" s="40"/>
      <c r="L45" s="59"/>
      <c r="M45" s="50"/>
      <c r="N45" s="49"/>
    </row>
    <row r="46" spans="1:14" hidden="1" outlineLevel="1" x14ac:dyDescent="0.35">
      <c r="A46" s="24" t="s">
        <v>966</v>
      </c>
      <c r="B46" s="40"/>
      <c r="E46" s="59"/>
      <c r="F46" s="50"/>
      <c r="G46" s="115"/>
      <c r="H46"/>
      <c r="I46" s="40"/>
      <c r="L46" s="59"/>
      <c r="M46" s="50"/>
      <c r="N46" s="49"/>
    </row>
    <row r="47" spans="1:14" hidden="1" outlineLevel="1" x14ac:dyDescent="0.35">
      <c r="A47" s="24" t="s">
        <v>967</v>
      </c>
      <c r="B47" s="40"/>
      <c r="E47" s="59"/>
      <c r="F47" s="50"/>
      <c r="G47" s="115"/>
      <c r="H47"/>
      <c r="I47" s="40"/>
      <c r="L47" s="59"/>
      <c r="M47" s="50"/>
      <c r="N47" s="49"/>
    </row>
    <row r="48" spans="1:14" ht="15" customHeight="1" collapsed="1" x14ac:dyDescent="0.35">
      <c r="A48" s="42"/>
      <c r="B48" s="43" t="s">
        <v>531</v>
      </c>
      <c r="C48" s="42" t="s">
        <v>936</v>
      </c>
      <c r="D48" s="42"/>
      <c r="E48" s="44"/>
      <c r="F48" s="45"/>
      <c r="G48" s="124"/>
      <c r="H48"/>
      <c r="I48" s="76"/>
      <c r="J48" s="37"/>
      <c r="K48" s="37"/>
      <c r="L48" s="30"/>
      <c r="M48" s="55"/>
      <c r="N48" s="55"/>
    </row>
    <row r="49" spans="1:14" x14ac:dyDescent="0.35">
      <c r="A49" s="24" t="s">
        <v>968</v>
      </c>
      <c r="B49" s="73" t="s">
        <v>533</v>
      </c>
      <c r="C49" s="103">
        <f>SUM(C58:C76)</f>
        <v>0.8578994593287117</v>
      </c>
      <c r="F49" s="24"/>
      <c r="G49" s="103"/>
      <c r="H49"/>
      <c r="I49" s="30"/>
      <c r="N49" s="24"/>
    </row>
    <row r="50" spans="1:14" x14ac:dyDescent="0.35">
      <c r="A50" s="24" t="s">
        <v>969</v>
      </c>
      <c r="B50" s="24" t="s">
        <v>535</v>
      </c>
      <c r="C50" s="103"/>
      <c r="F50" s="24"/>
      <c r="G50" s="103"/>
      <c r="H50"/>
      <c r="N50" s="24"/>
    </row>
    <row r="51" spans="1:14" x14ac:dyDescent="0.35">
      <c r="A51" s="24" t="s">
        <v>970</v>
      </c>
      <c r="B51" s="24" t="s">
        <v>537</v>
      </c>
      <c r="C51" s="103"/>
      <c r="F51" s="24"/>
      <c r="G51" s="103"/>
      <c r="H51"/>
      <c r="N51" s="24"/>
    </row>
    <row r="52" spans="1:14" x14ac:dyDescent="0.35">
      <c r="A52" s="24" t="s">
        <v>971</v>
      </c>
      <c r="B52" s="24" t="s">
        <v>539</v>
      </c>
      <c r="C52" s="103"/>
      <c r="F52" s="24"/>
      <c r="G52" s="103"/>
      <c r="H52"/>
      <c r="N52" s="24"/>
    </row>
    <row r="53" spans="1:14" x14ac:dyDescent="0.35">
      <c r="A53" s="24" t="s">
        <v>972</v>
      </c>
      <c r="B53" s="24" t="s">
        <v>541</v>
      </c>
      <c r="C53" s="103"/>
      <c r="F53" s="24"/>
      <c r="G53" s="103"/>
      <c r="H53"/>
      <c r="N53" s="24"/>
    </row>
    <row r="54" spans="1:14" x14ac:dyDescent="0.35">
      <c r="A54" s="24" t="s">
        <v>973</v>
      </c>
      <c r="B54" s="24" t="s">
        <v>543</v>
      </c>
      <c r="C54" s="103"/>
      <c r="F54" s="24"/>
      <c r="G54" s="103"/>
      <c r="H54"/>
      <c r="N54" s="24"/>
    </row>
    <row r="55" spans="1:14" x14ac:dyDescent="0.35">
      <c r="A55" s="24" t="s">
        <v>974</v>
      </c>
      <c r="B55" s="24" t="s">
        <v>545</v>
      </c>
      <c r="C55" s="103"/>
      <c r="F55" s="24"/>
      <c r="G55" s="103"/>
      <c r="H55"/>
      <c r="N55" s="24"/>
    </row>
    <row r="56" spans="1:14" x14ac:dyDescent="0.35">
      <c r="A56" s="24" t="s">
        <v>975</v>
      </c>
      <c r="B56" s="24" t="s">
        <v>547</v>
      </c>
      <c r="C56" s="103"/>
      <c r="F56" s="24"/>
      <c r="G56" s="103"/>
      <c r="H56"/>
      <c r="N56" s="24"/>
    </row>
    <row r="57" spans="1:14" x14ac:dyDescent="0.35">
      <c r="A57" s="24" t="s">
        <v>976</v>
      </c>
      <c r="B57" s="24" t="s">
        <v>549</v>
      </c>
      <c r="C57" s="103"/>
      <c r="F57" s="24"/>
      <c r="G57" s="103"/>
      <c r="H57"/>
      <c r="N57" s="24"/>
    </row>
    <row r="58" spans="1:14" x14ac:dyDescent="0.35">
      <c r="A58" s="24" t="s">
        <v>977</v>
      </c>
      <c r="B58" s="24" t="s">
        <v>551</v>
      </c>
      <c r="C58" s="103"/>
      <c r="F58" s="24"/>
      <c r="G58" s="103"/>
      <c r="H58"/>
      <c r="N58" s="24"/>
    </row>
    <row r="59" spans="1:14" x14ac:dyDescent="0.35">
      <c r="A59" s="24" t="s">
        <v>978</v>
      </c>
      <c r="B59" s="24" t="s">
        <v>553</v>
      </c>
      <c r="C59" s="103">
        <v>0.69593251156529767</v>
      </c>
      <c r="F59" s="24"/>
      <c r="G59" s="103"/>
      <c r="H59"/>
      <c r="N59" s="24"/>
    </row>
    <row r="60" spans="1:14" x14ac:dyDescent="0.35">
      <c r="A60" s="24" t="s">
        <v>979</v>
      </c>
      <c r="B60" s="24" t="s">
        <v>555</v>
      </c>
      <c r="C60" s="103"/>
      <c r="F60" s="24"/>
      <c r="G60" s="103"/>
      <c r="H60"/>
      <c r="N60" s="24"/>
    </row>
    <row r="61" spans="1:14" x14ac:dyDescent="0.35">
      <c r="A61" s="24" t="s">
        <v>980</v>
      </c>
      <c r="B61" s="24" t="s">
        <v>557</v>
      </c>
      <c r="C61" s="103"/>
      <c r="F61" s="24"/>
      <c r="G61" s="103"/>
      <c r="H61"/>
      <c r="N61" s="24"/>
    </row>
    <row r="62" spans="1:14" x14ac:dyDescent="0.35">
      <c r="A62" s="24" t="s">
        <v>981</v>
      </c>
      <c r="B62" s="24" t="s">
        <v>559</v>
      </c>
      <c r="C62" s="103"/>
      <c r="F62" s="24"/>
      <c r="G62" s="103"/>
      <c r="H62"/>
      <c r="N62" s="24"/>
    </row>
    <row r="63" spans="1:14" x14ac:dyDescent="0.35">
      <c r="A63" s="24" t="s">
        <v>982</v>
      </c>
      <c r="B63" s="24" t="s">
        <v>561</v>
      </c>
      <c r="C63" s="103"/>
      <c r="F63" s="24"/>
      <c r="G63" s="103"/>
      <c r="H63"/>
      <c r="N63" s="24"/>
    </row>
    <row r="64" spans="1:14" x14ac:dyDescent="0.35">
      <c r="A64" s="24" t="s">
        <v>983</v>
      </c>
      <c r="B64" s="24" t="s">
        <v>563</v>
      </c>
      <c r="C64" s="103"/>
      <c r="F64" s="24"/>
      <c r="G64" s="103"/>
      <c r="H64"/>
      <c r="N64" s="24"/>
    </row>
    <row r="65" spans="1:14" x14ac:dyDescent="0.35">
      <c r="A65" s="24" t="s">
        <v>984</v>
      </c>
      <c r="B65" s="24" t="s">
        <v>3</v>
      </c>
      <c r="C65" s="103">
        <v>0.13447086902850738</v>
      </c>
      <c r="F65" s="24"/>
      <c r="G65" s="103"/>
      <c r="H65"/>
      <c r="N65" s="24"/>
    </row>
    <row r="66" spans="1:14" x14ac:dyDescent="0.35">
      <c r="A66" s="24" t="s">
        <v>985</v>
      </c>
      <c r="B66" s="24" t="s">
        <v>566</v>
      </c>
      <c r="C66" s="103"/>
      <c r="F66" s="24"/>
      <c r="G66" s="103"/>
      <c r="H66"/>
      <c r="N66" s="24"/>
    </row>
    <row r="67" spans="1:14" x14ac:dyDescent="0.35">
      <c r="A67" s="24" t="s">
        <v>986</v>
      </c>
      <c r="B67" s="24" t="s">
        <v>568</v>
      </c>
      <c r="C67" s="103"/>
      <c r="F67" s="24"/>
      <c r="G67" s="103"/>
      <c r="H67"/>
      <c r="N67" s="24"/>
    </row>
    <row r="68" spans="1:14" x14ac:dyDescent="0.35">
      <c r="A68" s="24" t="s">
        <v>987</v>
      </c>
      <c r="B68" s="24" t="s">
        <v>570</v>
      </c>
      <c r="C68" s="103"/>
      <c r="F68" s="24"/>
      <c r="G68" s="103"/>
      <c r="H68"/>
      <c r="N68" s="24"/>
    </row>
    <row r="69" spans="1:14" x14ac:dyDescent="0.35">
      <c r="A69" s="24" t="s">
        <v>988</v>
      </c>
      <c r="B69" s="24" t="s">
        <v>572</v>
      </c>
      <c r="C69" s="103"/>
      <c r="F69" s="24"/>
      <c r="G69" s="103"/>
      <c r="H69"/>
      <c r="N69" s="24"/>
    </row>
    <row r="70" spans="1:14" x14ac:dyDescent="0.35">
      <c r="A70" s="24" t="s">
        <v>989</v>
      </c>
      <c r="B70" s="24" t="s">
        <v>574</v>
      </c>
      <c r="C70" s="103">
        <v>1.573592459822111E-2</v>
      </c>
      <c r="F70" s="24"/>
      <c r="G70" s="103"/>
      <c r="H70"/>
      <c r="N70" s="24"/>
    </row>
    <row r="71" spans="1:14" x14ac:dyDescent="0.35">
      <c r="A71" s="24" t="s">
        <v>990</v>
      </c>
      <c r="B71" s="24" t="s">
        <v>576</v>
      </c>
      <c r="C71" s="103">
        <v>2.802851192297116E-3</v>
      </c>
      <c r="F71" s="24"/>
      <c r="G71" s="103"/>
      <c r="H71"/>
      <c r="N71" s="24"/>
    </row>
    <row r="72" spans="1:14" x14ac:dyDescent="0.35">
      <c r="A72" s="24" t="s">
        <v>991</v>
      </c>
      <c r="B72" s="24" t="s">
        <v>578</v>
      </c>
      <c r="C72" s="103"/>
      <c r="G72" s="103"/>
      <c r="H72"/>
      <c r="N72" s="24"/>
    </row>
    <row r="73" spans="1:14" x14ac:dyDescent="0.35">
      <c r="A73" s="24" t="s">
        <v>992</v>
      </c>
      <c r="B73" s="24" t="s">
        <v>580</v>
      </c>
      <c r="C73" s="103"/>
      <c r="G73" s="103"/>
      <c r="H73"/>
      <c r="N73" s="24"/>
    </row>
    <row r="74" spans="1:14" x14ac:dyDescent="0.35">
      <c r="A74" s="24" t="s">
        <v>993</v>
      </c>
      <c r="B74" s="24" t="s">
        <v>582</v>
      </c>
      <c r="C74" s="103"/>
      <c r="G74" s="103"/>
      <c r="H74"/>
      <c r="N74" s="24"/>
    </row>
    <row r="75" spans="1:14" x14ac:dyDescent="0.35">
      <c r="A75" s="24" t="s">
        <v>994</v>
      </c>
      <c r="B75" s="24" t="s">
        <v>584</v>
      </c>
      <c r="C75" s="103">
        <v>8.9573029443884705E-3</v>
      </c>
      <c r="G75" s="103"/>
      <c r="H75"/>
      <c r="N75" s="24"/>
    </row>
    <row r="76" spans="1:14" x14ac:dyDescent="0.35">
      <c r="A76" s="24" t="s">
        <v>995</v>
      </c>
      <c r="B76" s="24" t="s">
        <v>6</v>
      </c>
      <c r="C76" s="103"/>
      <c r="G76" s="103"/>
      <c r="H76"/>
      <c r="N76" s="24"/>
    </row>
    <row r="77" spans="1:14" x14ac:dyDescent="0.35">
      <c r="A77" s="24" t="s">
        <v>996</v>
      </c>
      <c r="B77" s="24" t="s">
        <v>587</v>
      </c>
      <c r="C77" s="103"/>
      <c r="G77" s="103"/>
      <c r="H77"/>
      <c r="N77" s="24"/>
    </row>
    <row r="78" spans="1:14" x14ac:dyDescent="0.35">
      <c r="A78" s="24" t="s">
        <v>997</v>
      </c>
      <c r="B78" s="73" t="s">
        <v>274</v>
      </c>
      <c r="C78" s="103"/>
      <c r="G78" s="103"/>
      <c r="H78"/>
      <c r="I78" s="30"/>
      <c r="N78" s="24"/>
    </row>
    <row r="79" spans="1:14" x14ac:dyDescent="0.35">
      <c r="A79" s="24" t="s">
        <v>998</v>
      </c>
      <c r="B79" s="24" t="s">
        <v>590</v>
      </c>
      <c r="C79" s="103"/>
      <c r="G79" s="103"/>
      <c r="H79"/>
      <c r="N79" s="24"/>
    </row>
    <row r="80" spans="1:14" x14ac:dyDescent="0.35">
      <c r="A80" s="24" t="s">
        <v>999</v>
      </c>
      <c r="B80" s="24" t="s">
        <v>592</v>
      </c>
      <c r="C80" s="103"/>
      <c r="G80" s="103"/>
      <c r="H80"/>
      <c r="N80" s="24"/>
    </row>
    <row r="81" spans="1:14" x14ac:dyDescent="0.35">
      <c r="A81" s="24" t="s">
        <v>1000</v>
      </c>
      <c r="B81" s="24" t="s">
        <v>2</v>
      </c>
      <c r="C81" s="103"/>
      <c r="G81" s="103"/>
      <c r="H81"/>
      <c r="N81" s="24"/>
    </row>
    <row r="82" spans="1:14" x14ac:dyDescent="0.35">
      <c r="A82" s="24" t="s">
        <v>1001</v>
      </c>
      <c r="B82" s="73" t="s">
        <v>92</v>
      </c>
      <c r="C82" s="110"/>
      <c r="G82" s="103"/>
      <c r="H82"/>
      <c r="I82" s="30"/>
      <c r="N82" s="24"/>
    </row>
    <row r="83" spans="1:14" x14ac:dyDescent="0.35">
      <c r="A83" s="24" t="s">
        <v>1002</v>
      </c>
      <c r="B83" s="40" t="s">
        <v>276</v>
      </c>
      <c r="C83" s="103">
        <v>4.5764261666049376E-2</v>
      </c>
      <c r="G83" s="103"/>
      <c r="H83"/>
      <c r="I83" s="40"/>
      <c r="N83" s="24"/>
    </row>
    <row r="84" spans="1:14" x14ac:dyDescent="0.35">
      <c r="A84" s="24" t="s">
        <v>1003</v>
      </c>
      <c r="B84" s="40" t="s">
        <v>278</v>
      </c>
      <c r="C84" s="103"/>
      <c r="G84" s="103"/>
      <c r="H84"/>
      <c r="I84" s="40"/>
      <c r="N84" s="24"/>
    </row>
    <row r="85" spans="1:14" x14ac:dyDescent="0.35">
      <c r="A85" s="24" t="s">
        <v>1004</v>
      </c>
      <c r="B85" s="40" t="s">
        <v>280</v>
      </c>
      <c r="C85" s="103"/>
      <c r="G85" s="103"/>
      <c r="H85"/>
      <c r="I85" s="40"/>
      <c r="N85" s="24"/>
    </row>
    <row r="86" spans="1:14" x14ac:dyDescent="0.35">
      <c r="A86" s="24" t="s">
        <v>1005</v>
      </c>
      <c r="B86" s="40" t="s">
        <v>12</v>
      </c>
      <c r="C86" s="103">
        <v>1.7679500202164074E-2</v>
      </c>
      <c r="G86" s="103"/>
      <c r="H86"/>
      <c r="I86" s="40"/>
      <c r="N86" s="24"/>
    </row>
    <row r="87" spans="1:14" x14ac:dyDescent="0.35">
      <c r="A87" s="24" t="s">
        <v>1006</v>
      </c>
      <c r="B87" s="40" t="s">
        <v>283</v>
      </c>
      <c r="C87" s="103">
        <v>2.1712034366535782E-2</v>
      </c>
      <c r="G87" s="103"/>
      <c r="H87"/>
      <c r="I87" s="40"/>
      <c r="N87" s="24"/>
    </row>
    <row r="88" spans="1:14" x14ac:dyDescent="0.35">
      <c r="A88" s="24" t="s">
        <v>1007</v>
      </c>
      <c r="B88" s="40" t="s">
        <v>285</v>
      </c>
      <c r="C88" s="103"/>
      <c r="G88" s="103"/>
      <c r="H88"/>
      <c r="I88" s="40"/>
      <c r="N88" s="24"/>
    </row>
    <row r="89" spans="1:14" x14ac:dyDescent="0.35">
      <c r="A89" s="24" t="s">
        <v>1008</v>
      </c>
      <c r="B89" s="40" t="s">
        <v>287</v>
      </c>
      <c r="C89" s="103"/>
      <c r="G89" s="103"/>
      <c r="H89"/>
      <c r="I89" s="40"/>
      <c r="N89" s="24"/>
    </row>
    <row r="90" spans="1:14" x14ac:dyDescent="0.35">
      <c r="A90" s="24" t="s">
        <v>1009</v>
      </c>
      <c r="B90" s="40" t="s">
        <v>289</v>
      </c>
      <c r="C90" s="103"/>
      <c r="G90" s="103"/>
      <c r="H90"/>
      <c r="I90" s="40"/>
      <c r="N90" s="24"/>
    </row>
    <row r="91" spans="1:14" x14ac:dyDescent="0.35">
      <c r="A91" s="24" t="s">
        <v>1010</v>
      </c>
      <c r="B91" s="40" t="s">
        <v>291</v>
      </c>
      <c r="C91" s="103">
        <v>5.6944744436539171E-2</v>
      </c>
      <c r="G91" s="103"/>
      <c r="H91"/>
      <c r="I91" s="40"/>
      <c r="N91" s="24"/>
    </row>
    <row r="92" spans="1:14" x14ac:dyDescent="0.35">
      <c r="A92" s="24" t="s">
        <v>1011</v>
      </c>
      <c r="B92" s="40" t="s">
        <v>92</v>
      </c>
      <c r="G92" s="103"/>
      <c r="H92"/>
      <c r="I92" s="40"/>
      <c r="N92" s="24"/>
    </row>
    <row r="93" spans="1:14" hidden="1" outlineLevel="1" x14ac:dyDescent="0.35">
      <c r="A93" s="24" t="s">
        <v>1012</v>
      </c>
      <c r="B93" s="53"/>
      <c r="G93" s="103"/>
      <c r="H93"/>
      <c r="I93" s="40"/>
      <c r="N93" s="24"/>
    </row>
    <row r="94" spans="1:14" hidden="1" outlineLevel="1" x14ac:dyDescent="0.35">
      <c r="A94" s="24" t="s">
        <v>1013</v>
      </c>
      <c r="B94" s="53"/>
      <c r="G94" s="103"/>
      <c r="H94"/>
      <c r="I94" s="40"/>
      <c r="N94" s="24"/>
    </row>
    <row r="95" spans="1:14" hidden="1" outlineLevel="1" x14ac:dyDescent="0.35">
      <c r="A95" s="24" t="s">
        <v>1014</v>
      </c>
      <c r="B95" s="53"/>
      <c r="G95" s="103"/>
      <c r="H95"/>
      <c r="I95" s="40"/>
      <c r="N95" s="24"/>
    </row>
    <row r="96" spans="1:14" hidden="1" outlineLevel="1" x14ac:dyDescent="0.35">
      <c r="A96" s="24" t="s">
        <v>1015</v>
      </c>
      <c r="B96" s="53"/>
      <c r="G96" s="103"/>
      <c r="H96"/>
      <c r="I96" s="40"/>
      <c r="N96" s="24"/>
    </row>
    <row r="97" spans="1:14" hidden="1" outlineLevel="1" x14ac:dyDescent="0.35">
      <c r="A97" s="24" t="s">
        <v>1016</v>
      </c>
      <c r="B97" s="53"/>
      <c r="G97" s="103"/>
      <c r="H97"/>
      <c r="I97" s="40"/>
      <c r="N97" s="24"/>
    </row>
    <row r="98" spans="1:14" hidden="1" outlineLevel="1" x14ac:dyDescent="0.35">
      <c r="A98" s="24" t="s">
        <v>1017</v>
      </c>
      <c r="B98" s="53"/>
      <c r="G98" s="103"/>
      <c r="H98"/>
      <c r="I98" s="40"/>
      <c r="N98" s="24"/>
    </row>
    <row r="99" spans="1:14" hidden="1" outlineLevel="1" x14ac:dyDescent="0.35">
      <c r="A99" s="24" t="s">
        <v>1018</v>
      </c>
      <c r="B99" s="53"/>
      <c r="C99" s="103"/>
      <c r="D99" s="103"/>
      <c r="G99" s="103"/>
      <c r="H99"/>
      <c r="I99" s="40"/>
      <c r="N99" s="24"/>
    </row>
    <row r="100" spans="1:14" hidden="1" outlineLevel="1" x14ac:dyDescent="0.35">
      <c r="A100" s="24" t="s">
        <v>1019</v>
      </c>
      <c r="B100" s="53"/>
      <c r="C100" s="103"/>
      <c r="D100" s="103"/>
      <c r="F100" s="24"/>
      <c r="G100" s="103"/>
      <c r="H100"/>
      <c r="I100" s="40"/>
      <c r="N100" s="24"/>
    </row>
    <row r="101" spans="1:14" hidden="1" outlineLevel="1" x14ac:dyDescent="0.35">
      <c r="A101" s="24" t="s">
        <v>1020</v>
      </c>
      <c r="B101" s="53"/>
      <c r="C101" s="103"/>
      <c r="D101" s="103"/>
      <c r="F101" s="24"/>
      <c r="G101" s="103"/>
      <c r="H101"/>
      <c r="I101" s="40"/>
      <c r="N101" s="24"/>
    </row>
    <row r="102" spans="1:14" hidden="1" outlineLevel="1" x14ac:dyDescent="0.35">
      <c r="A102" s="24" t="s">
        <v>1021</v>
      </c>
      <c r="B102" s="53"/>
      <c r="C102" s="103"/>
      <c r="D102" s="103"/>
      <c r="F102" s="24"/>
      <c r="G102" s="103"/>
      <c r="H102"/>
      <c r="I102" s="40"/>
      <c r="N102" s="24"/>
    </row>
    <row r="103" spans="1:14" ht="15" customHeight="1" collapsed="1" x14ac:dyDescent="0.35">
      <c r="A103" s="42"/>
      <c r="B103" s="565" t="s">
        <v>1919</v>
      </c>
      <c r="C103" s="127" t="s">
        <v>936</v>
      </c>
      <c r="D103" s="127"/>
      <c r="E103" s="44"/>
      <c r="F103" s="42"/>
      <c r="G103" s="124"/>
      <c r="H103"/>
      <c r="I103" s="76"/>
      <c r="J103" s="37"/>
      <c r="K103" s="37"/>
      <c r="L103" s="30"/>
      <c r="M103" s="37"/>
      <c r="N103" s="55"/>
    </row>
    <row r="104" spans="1:14" x14ac:dyDescent="0.35">
      <c r="A104" s="24" t="s">
        <v>1022</v>
      </c>
      <c r="B104" s="40" t="s">
        <v>1346</v>
      </c>
      <c r="C104" s="103">
        <v>7.3970686006529965E-2</v>
      </c>
      <c r="D104" s="103"/>
      <c r="G104" s="103"/>
      <c r="H104"/>
      <c r="I104" s="40"/>
      <c r="N104" s="24"/>
    </row>
    <row r="105" spans="1:14" x14ac:dyDescent="0.35">
      <c r="A105" s="24" t="s">
        <v>1023</v>
      </c>
      <c r="B105" s="40" t="s">
        <v>1347</v>
      </c>
      <c r="C105" s="103">
        <v>3.0043712402558601E-2</v>
      </c>
      <c r="D105" s="103"/>
      <c r="G105" s="103"/>
      <c r="H105"/>
      <c r="I105" s="40"/>
      <c r="N105" s="24"/>
    </row>
    <row r="106" spans="1:14" x14ac:dyDescent="0.35">
      <c r="A106" s="24" t="s">
        <v>1024</v>
      </c>
      <c r="B106" s="40" t="s">
        <v>1348</v>
      </c>
      <c r="C106" s="103">
        <v>1.9074525924859805E-2</v>
      </c>
      <c r="D106" s="103"/>
      <c r="G106" s="103"/>
      <c r="H106"/>
      <c r="I106" s="40"/>
      <c r="N106" s="24"/>
    </row>
    <row r="107" spans="1:14" x14ac:dyDescent="0.35">
      <c r="A107" s="24" t="s">
        <v>1025</v>
      </c>
      <c r="B107" s="40" t="s">
        <v>1349</v>
      </c>
      <c r="C107" s="103">
        <v>2.657292280833954E-2</v>
      </c>
      <c r="D107" s="103"/>
      <c r="G107" s="103"/>
      <c r="H107"/>
      <c r="I107" s="40"/>
      <c r="N107" s="24"/>
    </row>
    <row r="108" spans="1:14" x14ac:dyDescent="0.35">
      <c r="A108" s="24" t="s">
        <v>1026</v>
      </c>
      <c r="B108" s="40" t="s">
        <v>1350</v>
      </c>
      <c r="C108" s="103">
        <v>1.515606812569567E-3</v>
      </c>
      <c r="D108" s="103"/>
      <c r="G108" s="103"/>
      <c r="H108"/>
      <c r="I108" s="40"/>
      <c r="N108" s="24"/>
    </row>
    <row r="109" spans="1:14" x14ac:dyDescent="0.35">
      <c r="A109" s="24" t="s">
        <v>1027</v>
      </c>
      <c r="B109" s="40" t="s">
        <v>1351</v>
      </c>
      <c r="C109" s="103">
        <v>5.645639531865268E-2</v>
      </c>
      <c r="D109" s="103"/>
      <c r="G109" s="103"/>
      <c r="H109"/>
      <c r="I109" s="40"/>
      <c r="N109" s="24"/>
    </row>
    <row r="110" spans="1:14" x14ac:dyDescent="0.35">
      <c r="A110" s="24" t="s">
        <v>1028</v>
      </c>
      <c r="B110" s="40" t="s">
        <v>1352</v>
      </c>
      <c r="C110" s="103">
        <v>6.7596745866662492E-2</v>
      </c>
      <c r="D110" s="103"/>
      <c r="G110" s="103"/>
      <c r="H110"/>
      <c r="I110" s="40"/>
      <c r="N110" s="24"/>
    </row>
    <row r="111" spans="1:14" x14ac:dyDescent="0.35">
      <c r="A111" s="24" t="s">
        <v>1029</v>
      </c>
      <c r="B111" s="40" t="s">
        <v>1353</v>
      </c>
      <c r="C111" s="103">
        <v>0.11121387805574748</v>
      </c>
      <c r="D111" s="103"/>
      <c r="G111" s="103"/>
      <c r="H111"/>
      <c r="I111" s="40"/>
      <c r="N111" s="24"/>
    </row>
    <row r="112" spans="1:14" x14ac:dyDescent="0.35">
      <c r="A112" s="24" t="s">
        <v>1030</v>
      </c>
      <c r="B112" s="40" t="s">
        <v>1354</v>
      </c>
      <c r="C112" s="103">
        <v>2.8433976878259094E-2</v>
      </c>
      <c r="D112" s="103"/>
      <c r="G112" s="103"/>
      <c r="H112"/>
      <c r="I112" s="40"/>
      <c r="N112" s="24"/>
    </row>
    <row r="113" spans="1:14" x14ac:dyDescent="0.35">
      <c r="A113" s="24" t="s">
        <v>1031</v>
      </c>
      <c r="B113" s="40" t="s">
        <v>1355</v>
      </c>
      <c r="C113" s="103">
        <v>4.8179278114324819E-2</v>
      </c>
      <c r="G113" s="103"/>
      <c r="H113"/>
      <c r="I113" s="40"/>
      <c r="N113" s="24"/>
    </row>
    <row r="114" spans="1:14" x14ac:dyDescent="0.35">
      <c r="A114" s="24" t="s">
        <v>1032</v>
      </c>
      <c r="B114" s="40" t="s">
        <v>1356</v>
      </c>
      <c r="C114" s="103">
        <v>6.9265784530448168E-2</v>
      </c>
      <c r="G114" s="103"/>
      <c r="H114"/>
      <c r="I114" s="40"/>
      <c r="N114" s="24"/>
    </row>
    <row r="115" spans="1:14" x14ac:dyDescent="0.35">
      <c r="A115" s="24" t="s">
        <v>1033</v>
      </c>
      <c r="B115" s="40" t="s">
        <v>1357</v>
      </c>
      <c r="C115" s="103">
        <v>2.8933504735193377E-2</v>
      </c>
      <c r="G115" s="103"/>
      <c r="H115"/>
      <c r="I115" s="40"/>
      <c r="N115" s="24"/>
    </row>
    <row r="116" spans="1:14" x14ac:dyDescent="0.35">
      <c r="A116" s="24" t="s">
        <v>1034</v>
      </c>
      <c r="B116" s="40" t="s">
        <v>1358</v>
      </c>
      <c r="C116" s="103">
        <v>6.8646741984864465E-2</v>
      </c>
      <c r="G116" s="103"/>
      <c r="H116"/>
      <c r="I116" s="40"/>
      <c r="N116" s="24"/>
    </row>
    <row r="117" spans="1:14" x14ac:dyDescent="0.35">
      <c r="A117" s="24" t="s">
        <v>1035</v>
      </c>
      <c r="B117" s="40" t="s">
        <v>1359</v>
      </c>
      <c r="C117" s="103">
        <v>6.022727156302862E-4</v>
      </c>
      <c r="G117" s="103"/>
      <c r="H117"/>
      <c r="I117" s="40"/>
      <c r="N117" s="24"/>
    </row>
    <row r="118" spans="1:14" x14ac:dyDescent="0.35">
      <c r="A118" s="24" t="s">
        <v>1036</v>
      </c>
      <c r="B118" s="40" t="s">
        <v>1360</v>
      </c>
      <c r="C118" s="103">
        <v>6.5426350048294751E-2</v>
      </c>
      <c r="G118" s="103"/>
      <c r="H118"/>
      <c r="I118" s="40"/>
      <c r="N118" s="24"/>
    </row>
    <row r="119" spans="1:14" x14ac:dyDescent="0.35">
      <c r="A119" s="24" t="s">
        <v>1037</v>
      </c>
      <c r="B119" s="40"/>
      <c r="C119" s="103"/>
      <c r="G119" s="103"/>
      <c r="H119"/>
      <c r="I119" s="40"/>
      <c r="N119" s="24"/>
    </row>
    <row r="120" spans="1:14" x14ac:dyDescent="0.35">
      <c r="A120" s="24" t="s">
        <v>1038</v>
      </c>
      <c r="B120" s="40"/>
      <c r="C120" s="103"/>
      <c r="G120" s="103"/>
      <c r="H120"/>
      <c r="I120" s="40"/>
      <c r="N120" s="24"/>
    </row>
    <row r="121" spans="1:14" x14ac:dyDescent="0.35">
      <c r="A121" s="24" t="s">
        <v>1039</v>
      </c>
      <c r="B121" s="40"/>
      <c r="C121" s="103"/>
      <c r="G121" s="103"/>
      <c r="H121"/>
      <c r="I121" s="40"/>
      <c r="N121" s="24"/>
    </row>
    <row r="122" spans="1:14" x14ac:dyDescent="0.35">
      <c r="A122" s="24" t="s">
        <v>1040</v>
      </c>
      <c r="B122" s="40"/>
      <c r="C122" s="103"/>
      <c r="G122" s="103"/>
      <c r="H122"/>
      <c r="I122" s="40"/>
      <c r="N122" s="24"/>
    </row>
    <row r="123" spans="1:14" x14ac:dyDescent="0.35">
      <c r="A123" s="24" t="s">
        <v>1041</v>
      </c>
      <c r="B123" s="40"/>
      <c r="C123" s="103"/>
      <c r="G123" s="103"/>
      <c r="H123"/>
      <c r="I123" s="40"/>
      <c r="N123" s="24"/>
    </row>
    <row r="124" spans="1:14" x14ac:dyDescent="0.35">
      <c r="A124" s="24" t="s">
        <v>1042</v>
      </c>
      <c r="B124" s="40"/>
      <c r="C124" s="103"/>
      <c r="G124" s="103"/>
      <c r="H124"/>
      <c r="I124" s="40"/>
      <c r="N124" s="24"/>
    </row>
    <row r="125" spans="1:14" x14ac:dyDescent="0.35">
      <c r="A125" s="24" t="s">
        <v>1043</v>
      </c>
      <c r="B125" s="40"/>
      <c r="C125" s="103"/>
      <c r="G125" s="103"/>
      <c r="H125"/>
      <c r="I125" s="40"/>
      <c r="N125" s="24"/>
    </row>
    <row r="126" spans="1:14" x14ac:dyDescent="0.35">
      <c r="A126" s="24" t="s">
        <v>1044</v>
      </c>
      <c r="B126" s="40"/>
      <c r="C126" s="103"/>
      <c r="G126" s="103"/>
      <c r="H126"/>
      <c r="I126" s="40"/>
      <c r="N126" s="24"/>
    </row>
    <row r="127" spans="1:14" x14ac:dyDescent="0.35">
      <c r="A127" s="24" t="s">
        <v>1045</v>
      </c>
      <c r="B127" s="40"/>
      <c r="G127" s="103"/>
      <c r="H127"/>
      <c r="I127" s="40"/>
      <c r="N127" s="24"/>
    </row>
    <row r="128" spans="1:14" x14ac:dyDescent="0.35">
      <c r="A128" s="24" t="s">
        <v>1046</v>
      </c>
      <c r="B128" s="40"/>
      <c r="C128" s="103"/>
      <c r="G128" s="103"/>
      <c r="H128"/>
      <c r="I128" s="40"/>
      <c r="N128" s="24"/>
    </row>
    <row r="129" spans="1:14" x14ac:dyDescent="0.35">
      <c r="A129" s="42"/>
      <c r="B129" s="43" t="s">
        <v>646</v>
      </c>
      <c r="C129" s="42" t="s">
        <v>936</v>
      </c>
      <c r="D129" s="42"/>
      <c r="E129" s="42"/>
      <c r="F129" s="124"/>
      <c r="G129" s="124"/>
      <c r="H129"/>
      <c r="I129" s="76"/>
      <c r="J129" s="37"/>
      <c r="K129" s="37"/>
      <c r="L129" s="37"/>
      <c r="M129" s="55"/>
      <c r="N129" s="55"/>
    </row>
    <row r="130" spans="1:14" x14ac:dyDescent="0.35">
      <c r="A130" s="24" t="s">
        <v>1047</v>
      </c>
      <c r="B130" s="24" t="s">
        <v>648</v>
      </c>
      <c r="C130" s="103">
        <v>0.70730000000000004</v>
      </c>
      <c r="D130"/>
      <c r="E130"/>
      <c r="F130" s="131"/>
      <c r="G130" s="131"/>
      <c r="H130"/>
      <c r="K130" s="64"/>
      <c r="L130" s="64"/>
      <c r="M130" s="64"/>
      <c r="N130" s="64"/>
    </row>
    <row r="131" spans="1:14" x14ac:dyDescent="0.35">
      <c r="A131" s="24" t="s">
        <v>1048</v>
      </c>
      <c r="B131" s="24" t="s">
        <v>650</v>
      </c>
      <c r="C131" s="103">
        <v>0.27600000000000002</v>
      </c>
      <c r="D131"/>
      <c r="E131"/>
      <c r="F131"/>
      <c r="G131" s="131"/>
      <c r="H131"/>
      <c r="K131" s="64"/>
      <c r="L131" s="64"/>
      <c r="M131" s="64"/>
      <c r="N131" s="64"/>
    </row>
    <row r="132" spans="1:14" x14ac:dyDescent="0.35">
      <c r="A132" s="24" t="s">
        <v>1049</v>
      </c>
      <c r="B132" s="24" t="s">
        <v>92</v>
      </c>
      <c r="C132" s="103">
        <v>1.6799999999999999E-2</v>
      </c>
      <c r="D132"/>
      <c r="E132"/>
      <c r="F132"/>
      <c r="G132" s="131"/>
      <c r="H132"/>
      <c r="K132" s="64"/>
      <c r="L132" s="64"/>
      <c r="M132" s="64"/>
      <c r="N132" s="64"/>
    </row>
    <row r="133" spans="1:14" hidden="1" outlineLevel="1" x14ac:dyDescent="0.35">
      <c r="A133" s="24" t="s">
        <v>1050</v>
      </c>
      <c r="D133"/>
      <c r="E133"/>
      <c r="F133" s="131"/>
      <c r="G133" s="131"/>
      <c r="H133"/>
      <c r="K133" s="64"/>
      <c r="L133" s="64"/>
      <c r="M133" s="64"/>
      <c r="N133" s="64"/>
    </row>
    <row r="134" spans="1:14" hidden="1" outlineLevel="1" x14ac:dyDescent="0.35">
      <c r="A134" s="24" t="s">
        <v>1051</v>
      </c>
      <c r="D134"/>
      <c r="E134"/>
      <c r="F134" s="131"/>
      <c r="G134" s="131"/>
      <c r="H134"/>
      <c r="K134" s="64"/>
      <c r="L134" s="64"/>
      <c r="M134" s="64"/>
      <c r="N134" s="64"/>
    </row>
    <row r="135" spans="1:14" hidden="1" outlineLevel="1" x14ac:dyDescent="0.35">
      <c r="A135" s="24" t="s">
        <v>1052</v>
      </c>
      <c r="D135"/>
      <c r="E135"/>
      <c r="F135" s="131"/>
      <c r="G135" s="131"/>
      <c r="H135"/>
      <c r="K135" s="64"/>
      <c r="L135" s="64"/>
      <c r="M135" s="64"/>
      <c r="N135" s="64"/>
    </row>
    <row r="136" spans="1:14" hidden="1" outlineLevel="1" x14ac:dyDescent="0.35">
      <c r="A136" s="24" t="s">
        <v>1053</v>
      </c>
      <c r="D136"/>
      <c r="E136"/>
      <c r="F136" s="131"/>
      <c r="G136" s="131"/>
      <c r="H136"/>
      <c r="K136" s="64"/>
      <c r="L136" s="64"/>
      <c r="M136" s="64"/>
      <c r="N136" s="64"/>
    </row>
    <row r="137" spans="1:14" collapsed="1" x14ac:dyDescent="0.35">
      <c r="A137" s="42"/>
      <c r="B137" s="43" t="s">
        <v>658</v>
      </c>
      <c r="C137" s="42" t="s">
        <v>936</v>
      </c>
      <c r="D137" s="42"/>
      <c r="E137" s="42"/>
      <c r="F137" s="124"/>
      <c r="G137" s="124"/>
      <c r="H137"/>
      <c r="I137" s="76"/>
      <c r="J137" s="37"/>
      <c r="K137" s="37"/>
      <c r="L137" s="37"/>
      <c r="M137" s="55"/>
      <c r="N137" s="55"/>
    </row>
    <row r="138" spans="1:14" x14ac:dyDescent="0.35">
      <c r="A138" s="24" t="s">
        <v>1054</v>
      </c>
      <c r="B138" s="24" t="s">
        <v>660</v>
      </c>
      <c r="C138" s="103">
        <v>0.26079999999999998</v>
      </c>
      <c r="D138" s="78"/>
      <c r="E138" s="78"/>
      <c r="F138" s="110"/>
      <c r="G138" s="115"/>
      <c r="H138"/>
      <c r="K138" s="78"/>
      <c r="L138" s="78"/>
      <c r="M138" s="59"/>
      <c r="N138" s="49"/>
    </row>
    <row r="139" spans="1:14" x14ac:dyDescent="0.35">
      <c r="A139" s="24" t="s">
        <v>1055</v>
      </c>
      <c r="B139" s="24" t="s">
        <v>662</v>
      </c>
      <c r="C139" s="103">
        <v>0.73919999999999997</v>
      </c>
      <c r="D139" s="78"/>
      <c r="E139" s="78"/>
      <c r="F139" s="110"/>
      <c r="G139" s="115"/>
      <c r="H139"/>
      <c r="K139" s="78"/>
      <c r="L139" s="78"/>
      <c r="M139" s="59"/>
      <c r="N139" s="49"/>
    </row>
    <row r="140" spans="1:14" x14ac:dyDescent="0.35">
      <c r="A140" s="24" t="s">
        <v>1056</v>
      </c>
      <c r="B140" s="24" t="s">
        <v>92</v>
      </c>
      <c r="C140" s="24">
        <v>0</v>
      </c>
      <c r="D140" s="78"/>
      <c r="E140" s="78"/>
      <c r="F140" s="110"/>
      <c r="G140" s="115"/>
      <c r="H140"/>
      <c r="K140" s="78"/>
      <c r="L140" s="78"/>
      <c r="M140" s="59"/>
      <c r="N140" s="49"/>
    </row>
    <row r="141" spans="1:14" hidden="1" outlineLevel="1" x14ac:dyDescent="0.35">
      <c r="A141" s="24" t="s">
        <v>1057</v>
      </c>
      <c r="D141" s="78"/>
      <c r="E141" s="78"/>
      <c r="F141" s="59"/>
      <c r="G141" s="115"/>
      <c r="H141"/>
      <c r="K141" s="78"/>
      <c r="L141" s="78"/>
      <c r="M141" s="59"/>
      <c r="N141" s="49"/>
    </row>
    <row r="142" spans="1:14" hidden="1" outlineLevel="1" x14ac:dyDescent="0.35">
      <c r="A142" s="24" t="s">
        <v>1058</v>
      </c>
      <c r="D142" s="78"/>
      <c r="E142" s="78"/>
      <c r="F142" s="59"/>
      <c r="G142" s="115"/>
      <c r="H142"/>
      <c r="K142" s="78"/>
      <c r="L142" s="78"/>
      <c r="M142" s="59"/>
      <c r="N142" s="49"/>
    </row>
    <row r="143" spans="1:14" hidden="1" outlineLevel="1" x14ac:dyDescent="0.35">
      <c r="A143" s="24" t="s">
        <v>1059</v>
      </c>
      <c r="D143" s="78"/>
      <c r="E143" s="78"/>
      <c r="F143" s="110"/>
      <c r="G143" s="115"/>
      <c r="H143"/>
      <c r="K143" s="78"/>
      <c r="L143" s="78"/>
      <c r="M143" s="59"/>
      <c r="N143" s="49"/>
    </row>
    <row r="144" spans="1:14" hidden="1" outlineLevel="1" x14ac:dyDescent="0.35">
      <c r="A144" s="24" t="s">
        <v>1060</v>
      </c>
      <c r="D144" s="78"/>
      <c r="E144" s="78"/>
      <c r="F144" s="110"/>
      <c r="G144" s="115"/>
      <c r="H144"/>
      <c r="K144" s="78"/>
      <c r="L144" s="78"/>
      <c r="M144" s="59"/>
      <c r="N144" s="49"/>
    </row>
    <row r="145" spans="1:14" hidden="1" outlineLevel="1" x14ac:dyDescent="0.35">
      <c r="A145" s="24" t="s">
        <v>1061</v>
      </c>
      <c r="D145" s="78"/>
      <c r="E145" s="78"/>
      <c r="F145" s="110"/>
      <c r="G145" s="115"/>
      <c r="H145"/>
      <c r="K145" s="78"/>
      <c r="L145" s="78"/>
      <c r="M145" s="59"/>
      <c r="N145" s="49"/>
    </row>
    <row r="146" spans="1:14" hidden="1" outlineLevel="1" x14ac:dyDescent="0.35">
      <c r="A146" s="24" t="s">
        <v>1062</v>
      </c>
      <c r="D146" s="78"/>
      <c r="E146" s="78"/>
      <c r="F146" s="110"/>
      <c r="G146" s="115"/>
      <c r="H146"/>
      <c r="K146" s="78"/>
      <c r="L146" s="78"/>
      <c r="M146" s="59"/>
      <c r="N146" s="49"/>
    </row>
    <row r="147" spans="1:14" collapsed="1" x14ac:dyDescent="0.35">
      <c r="A147" s="42"/>
      <c r="B147" s="43" t="s">
        <v>1063</v>
      </c>
      <c r="C147" s="42" t="s">
        <v>61</v>
      </c>
      <c r="D147" s="42"/>
      <c r="E147" s="42"/>
      <c r="F147" s="127" t="s">
        <v>936</v>
      </c>
      <c r="G147" s="124"/>
      <c r="H147"/>
      <c r="I147" s="76"/>
      <c r="J147" s="37"/>
      <c r="K147" s="37"/>
      <c r="L147" s="37"/>
      <c r="M147" s="37"/>
      <c r="N147" s="55"/>
    </row>
    <row r="148" spans="1:14" x14ac:dyDescent="0.35">
      <c r="A148" s="24" t="s">
        <v>1064</v>
      </c>
      <c r="B148" s="40" t="s">
        <v>1065</v>
      </c>
      <c r="C148" s="101">
        <v>4785.0188633300004</v>
      </c>
      <c r="D148" s="78"/>
      <c r="E148" s="78"/>
      <c r="F148" s="115">
        <f>IF($C$152=0,"",IF(C148="[for completion]","",C148/$C$152))</f>
        <v>0.20633378194228741</v>
      </c>
      <c r="G148" s="115"/>
      <c r="H148"/>
      <c r="I148" s="40"/>
      <c r="K148" s="78"/>
      <c r="L148" s="78"/>
      <c r="M148" s="50"/>
      <c r="N148" s="49"/>
    </row>
    <row r="149" spans="1:14" x14ac:dyDescent="0.35">
      <c r="A149" s="24" t="s">
        <v>1066</v>
      </c>
      <c r="B149" s="40" t="s">
        <v>1067</v>
      </c>
      <c r="C149" s="101">
        <v>7460.2355981180881</v>
      </c>
      <c r="D149" s="78"/>
      <c r="E149" s="78"/>
      <c r="F149" s="115">
        <f>IF($C$152=0,"",IF(C149="[for completion]","",C149/$C$152))</f>
        <v>0.32169123447696413</v>
      </c>
      <c r="G149" s="115"/>
      <c r="H149"/>
      <c r="I149" s="40"/>
      <c r="K149" s="78"/>
      <c r="L149" s="78"/>
      <c r="M149" s="50"/>
      <c r="N149" s="49"/>
    </row>
    <row r="150" spans="1:14" x14ac:dyDescent="0.35">
      <c r="A150" s="24" t="s">
        <v>1068</v>
      </c>
      <c r="B150" s="40" t="s">
        <v>1069</v>
      </c>
      <c r="C150" s="101">
        <v>6407.0507678859149</v>
      </c>
      <c r="D150" s="78"/>
      <c r="E150" s="78"/>
      <c r="F150" s="115">
        <f>IF($C$152=0,"",IF(C150="[for completion]","",C150/$C$152))</f>
        <v>0.27627707513657213</v>
      </c>
      <c r="G150" s="115"/>
      <c r="H150"/>
      <c r="I150" s="40"/>
      <c r="K150" s="78"/>
      <c r="L150" s="78"/>
      <c r="M150" s="50"/>
      <c r="N150" s="49"/>
    </row>
    <row r="151" spans="1:14" ht="15" customHeight="1" x14ac:dyDescent="0.35">
      <c r="A151" s="24" t="s">
        <v>1070</v>
      </c>
      <c r="B151" s="40" t="s">
        <v>1071</v>
      </c>
      <c r="C151" s="101">
        <v>4538.3658197159975</v>
      </c>
      <c r="D151" s="78"/>
      <c r="E151" s="78"/>
      <c r="F151" s="115">
        <f>IF($C$152=0,"",IF(C151="[for completion]","",C151/$C$152))</f>
        <v>0.19569790844417631</v>
      </c>
      <c r="G151" s="115"/>
      <c r="H151"/>
      <c r="I151" s="40"/>
      <c r="K151" s="78"/>
      <c r="L151" s="78"/>
      <c r="M151" s="50"/>
      <c r="N151" s="49"/>
    </row>
    <row r="152" spans="1:14" ht="15" customHeight="1" x14ac:dyDescent="0.35">
      <c r="A152" s="24" t="s">
        <v>1072</v>
      </c>
      <c r="B152" s="51" t="s">
        <v>94</v>
      </c>
      <c r="C152" s="49">
        <f>SUM(C148:C151)</f>
        <v>23190.671049050001</v>
      </c>
      <c r="D152" s="78"/>
      <c r="E152" s="78"/>
      <c r="F152" s="59">
        <f>SUM(F148:F151)</f>
        <v>1</v>
      </c>
      <c r="G152" s="115"/>
      <c r="H152"/>
      <c r="I152" s="40"/>
      <c r="K152" s="78"/>
      <c r="L152" s="78"/>
      <c r="M152" s="50"/>
      <c r="N152" s="49"/>
    </row>
    <row r="153" spans="1:14" ht="15" customHeight="1" outlineLevel="1" x14ac:dyDescent="0.35">
      <c r="A153" s="24" t="s">
        <v>1073</v>
      </c>
      <c r="B153" s="53" t="s">
        <v>1074</v>
      </c>
      <c r="C153" s="101">
        <v>0</v>
      </c>
      <c r="D153" s="78"/>
      <c r="E153" s="78"/>
      <c r="F153" s="115">
        <f t="shared" ref="F153:F159" si="3">IF($C$152=0,"",IF(C153="[for completion]","",C153/$C$152))</f>
        <v>0</v>
      </c>
      <c r="G153" s="115"/>
      <c r="H153"/>
      <c r="I153" s="40"/>
      <c r="K153" s="78"/>
      <c r="L153" s="78"/>
      <c r="M153" s="50"/>
      <c r="N153" s="49"/>
    </row>
    <row r="154" spans="1:14" ht="15" customHeight="1" outlineLevel="1" x14ac:dyDescent="0.35">
      <c r="A154" s="24" t="s">
        <v>1075</v>
      </c>
      <c r="B154" s="53" t="s">
        <v>1076</v>
      </c>
      <c r="C154" s="101">
        <v>4100.6603796600002</v>
      </c>
      <c r="D154" s="78"/>
      <c r="E154" s="78"/>
      <c r="F154" s="115">
        <f t="shared" si="3"/>
        <v>0.17682370514362422</v>
      </c>
      <c r="G154" s="115"/>
      <c r="H154"/>
      <c r="I154" s="40"/>
      <c r="K154" s="78"/>
      <c r="L154" s="78"/>
      <c r="M154" s="50"/>
      <c r="N154" s="49"/>
    </row>
    <row r="155" spans="1:14" ht="15" customHeight="1" outlineLevel="1" x14ac:dyDescent="0.35">
      <c r="A155" s="24" t="s">
        <v>1077</v>
      </c>
      <c r="B155" s="53" t="s">
        <v>1078</v>
      </c>
      <c r="C155" s="101">
        <v>684.35848367000006</v>
      </c>
      <c r="D155" s="78"/>
      <c r="E155" s="78"/>
      <c r="F155" s="115">
        <f t="shared" si="3"/>
        <v>2.9510076798663167E-2</v>
      </c>
      <c r="G155" s="115"/>
      <c r="H155"/>
      <c r="I155" s="40"/>
      <c r="K155" s="78"/>
      <c r="L155" s="78"/>
      <c r="M155" s="50"/>
      <c r="N155" s="49"/>
    </row>
    <row r="156" spans="1:14" ht="15" customHeight="1" outlineLevel="1" x14ac:dyDescent="0.35">
      <c r="A156" s="24" t="s">
        <v>1079</v>
      </c>
      <c r="B156" s="53" t="s">
        <v>1080</v>
      </c>
      <c r="C156" s="101">
        <v>5338.7052437900002</v>
      </c>
      <c r="D156" s="78"/>
      <c r="E156" s="78"/>
      <c r="F156" s="115">
        <f t="shared" si="3"/>
        <v>0.23020917473661026</v>
      </c>
      <c r="G156" s="115"/>
      <c r="H156"/>
      <c r="I156" s="40"/>
      <c r="K156" s="78"/>
      <c r="L156" s="78"/>
      <c r="M156" s="50"/>
      <c r="N156" s="49"/>
    </row>
    <row r="157" spans="1:14" ht="15" customHeight="1" outlineLevel="1" x14ac:dyDescent="0.35">
      <c r="A157" s="24" t="s">
        <v>1081</v>
      </c>
      <c r="B157" s="53" t="s">
        <v>1082</v>
      </c>
      <c r="C157" s="101">
        <v>2121.5303543280879</v>
      </c>
      <c r="D157" s="78"/>
      <c r="E157" s="78"/>
      <c r="F157" s="115">
        <f t="shared" si="3"/>
        <v>9.1482059740353908E-2</v>
      </c>
      <c r="G157" s="115"/>
      <c r="H157"/>
      <c r="I157" s="40"/>
      <c r="K157" s="78"/>
      <c r="L157" s="78"/>
      <c r="M157" s="50"/>
      <c r="N157" s="49"/>
    </row>
    <row r="158" spans="1:14" ht="15" customHeight="1" outlineLevel="1" x14ac:dyDescent="0.35">
      <c r="A158" s="24" t="s">
        <v>1083</v>
      </c>
      <c r="B158" s="53" t="s">
        <v>1084</v>
      </c>
      <c r="C158" s="101">
        <v>5112.9367497800022</v>
      </c>
      <c r="D158" s="78"/>
      <c r="E158" s="78"/>
      <c r="F158" s="115">
        <f t="shared" si="3"/>
        <v>0.22047385946554798</v>
      </c>
      <c r="G158" s="115"/>
      <c r="H158"/>
      <c r="I158" s="40"/>
      <c r="K158" s="78"/>
      <c r="L158" s="78"/>
      <c r="M158" s="50"/>
      <c r="N158" s="49"/>
    </row>
    <row r="159" spans="1:14" ht="15" customHeight="1" outlineLevel="1" x14ac:dyDescent="0.35">
      <c r="A159" s="24" t="s">
        <v>1085</v>
      </c>
      <c r="B159" s="53" t="s">
        <v>1882</v>
      </c>
      <c r="C159" s="101">
        <v>1294.1140181059127</v>
      </c>
      <c r="D159" s="78"/>
      <c r="E159" s="78"/>
      <c r="F159" s="115">
        <f t="shared" si="3"/>
        <v>5.5803215671024135E-2</v>
      </c>
      <c r="G159" s="115"/>
      <c r="H159"/>
      <c r="I159" s="40"/>
      <c r="K159" s="78"/>
      <c r="L159" s="78"/>
      <c r="M159" s="50"/>
      <c r="N159" s="49"/>
    </row>
    <row r="160" spans="1:14" ht="15" customHeight="1" outlineLevel="1" x14ac:dyDescent="0.35">
      <c r="A160" s="24" t="s">
        <v>1086</v>
      </c>
      <c r="B160" s="53"/>
      <c r="C160" s="101"/>
      <c r="D160" s="78"/>
      <c r="E160" s="78"/>
      <c r="F160" s="115"/>
      <c r="G160" s="115"/>
      <c r="H160"/>
      <c r="I160" s="40"/>
      <c r="K160" s="78"/>
      <c r="L160" s="78"/>
      <c r="M160" s="50"/>
      <c r="N160" s="49"/>
    </row>
    <row r="161" spans="1:14" ht="15" customHeight="1" outlineLevel="1" x14ac:dyDescent="0.35">
      <c r="A161" s="24" t="s">
        <v>1087</v>
      </c>
      <c r="B161" s="53"/>
      <c r="D161" s="78"/>
      <c r="E161" s="78"/>
      <c r="F161" s="50"/>
      <c r="G161" s="115"/>
      <c r="H161"/>
      <c r="I161" s="40"/>
      <c r="K161" s="78"/>
      <c r="L161" s="78"/>
      <c r="M161" s="50"/>
      <c r="N161" s="49"/>
    </row>
    <row r="162" spans="1:14" ht="15" customHeight="1" outlineLevel="1" x14ac:dyDescent="0.35">
      <c r="A162" s="24" t="s">
        <v>1088</v>
      </c>
      <c r="B162" s="53"/>
      <c r="D162" s="78"/>
      <c r="E162" s="78"/>
      <c r="F162" s="115"/>
      <c r="G162" s="115"/>
      <c r="H162"/>
      <c r="I162" s="40"/>
      <c r="K162" s="78"/>
      <c r="L162" s="78"/>
      <c r="M162" s="50"/>
      <c r="N162" s="49"/>
    </row>
    <row r="163" spans="1:14" ht="15" customHeight="1" outlineLevel="1" x14ac:dyDescent="0.35">
      <c r="A163" s="24" t="s">
        <v>1089</v>
      </c>
      <c r="B163" s="53"/>
      <c r="D163" s="78"/>
      <c r="E163" s="78"/>
      <c r="F163" s="115"/>
      <c r="G163" s="115"/>
      <c r="H163"/>
      <c r="I163" s="40"/>
      <c r="K163" s="78"/>
      <c r="L163" s="78"/>
      <c r="M163" s="50"/>
      <c r="N163" s="49"/>
    </row>
    <row r="164" spans="1:14" ht="15" customHeight="1" outlineLevel="1" x14ac:dyDescent="0.35">
      <c r="A164" s="24" t="s">
        <v>1090</v>
      </c>
      <c r="B164" s="40"/>
      <c r="D164" s="78"/>
      <c r="E164" s="78"/>
      <c r="F164" s="115"/>
      <c r="G164" s="115"/>
      <c r="H164"/>
      <c r="I164" s="40"/>
      <c r="K164" s="78"/>
      <c r="L164" s="78"/>
      <c r="M164" s="50"/>
      <c r="N164" s="49"/>
    </row>
    <row r="165" spans="1:14" outlineLevel="1" x14ac:dyDescent="0.35">
      <c r="A165" s="24" t="s">
        <v>1091</v>
      </c>
      <c r="B165" s="54"/>
      <c r="C165" s="54"/>
      <c r="D165" s="54"/>
      <c r="E165" s="54"/>
      <c r="F165" s="115"/>
      <c r="G165" s="115"/>
      <c r="H165"/>
      <c r="I165" s="51"/>
      <c r="J165" s="40"/>
      <c r="K165" s="78"/>
      <c r="L165" s="78"/>
      <c r="M165" s="59"/>
      <c r="N165" s="49"/>
    </row>
    <row r="166" spans="1:14" ht="15" customHeight="1" x14ac:dyDescent="0.35">
      <c r="A166" s="42"/>
      <c r="B166" s="43" t="s">
        <v>1092</v>
      </c>
      <c r="C166" s="42"/>
      <c r="D166" s="42"/>
      <c r="E166" s="42"/>
      <c r="F166" s="124"/>
      <c r="G166" s="124"/>
      <c r="H166"/>
      <c r="I166" s="76"/>
      <c r="J166" s="37"/>
      <c r="K166" s="37"/>
      <c r="L166" s="37"/>
      <c r="M166" s="55"/>
      <c r="N166" s="55"/>
    </row>
    <row r="167" spans="1:14" x14ac:dyDescent="0.35">
      <c r="A167" s="24" t="s">
        <v>1093</v>
      </c>
      <c r="B167" s="24" t="s">
        <v>687</v>
      </c>
      <c r="C167" s="103">
        <v>3.5032693568038294E-3</v>
      </c>
      <c r="D167"/>
      <c r="E167" s="22"/>
      <c r="F167" s="113"/>
      <c r="G167" s="131"/>
      <c r="H167"/>
      <c r="K167" s="64"/>
      <c r="L167" s="22"/>
      <c r="M167" s="22"/>
      <c r="N167" s="64"/>
    </row>
    <row r="168" spans="1:14" hidden="1" outlineLevel="1" x14ac:dyDescent="0.35">
      <c r="A168" s="24" t="s">
        <v>1094</v>
      </c>
      <c r="D168"/>
      <c r="E168" s="22"/>
      <c r="F168" s="113"/>
      <c r="G168" s="131"/>
      <c r="H168"/>
      <c r="K168" s="64"/>
      <c r="L168" s="22"/>
      <c r="M168" s="22"/>
      <c r="N168" s="64"/>
    </row>
    <row r="169" spans="1:14" hidden="1" outlineLevel="1" x14ac:dyDescent="0.35">
      <c r="A169" s="24" t="s">
        <v>1095</v>
      </c>
      <c r="D169"/>
      <c r="E169" s="22"/>
      <c r="F169" s="113"/>
      <c r="G169" s="131"/>
      <c r="H169"/>
      <c r="K169" s="64"/>
      <c r="L169" s="22"/>
      <c r="M169" s="22"/>
      <c r="N169" s="64"/>
    </row>
    <row r="170" spans="1:14" hidden="1" outlineLevel="1" x14ac:dyDescent="0.35">
      <c r="A170" s="24" t="s">
        <v>1096</v>
      </c>
      <c r="D170"/>
      <c r="E170" s="22"/>
      <c r="F170" s="113"/>
      <c r="G170" s="131"/>
      <c r="H170"/>
      <c r="K170" s="64"/>
      <c r="L170" s="22"/>
      <c r="M170" s="22"/>
      <c r="N170" s="64"/>
    </row>
    <row r="171" spans="1:14" hidden="1" outlineLevel="1" x14ac:dyDescent="0.35">
      <c r="A171" s="24" t="s">
        <v>1097</v>
      </c>
      <c r="D171"/>
      <c r="E171" s="22"/>
      <c r="F171" s="113"/>
      <c r="G171" s="131"/>
      <c r="H171"/>
      <c r="K171" s="64"/>
      <c r="L171" s="22"/>
      <c r="M171" s="22"/>
      <c r="N171" s="64"/>
    </row>
    <row r="172" spans="1:14" collapsed="1" x14ac:dyDescent="0.35">
      <c r="A172" s="42"/>
      <c r="B172" s="43" t="s">
        <v>1098</v>
      </c>
      <c r="C172" s="42" t="s">
        <v>936</v>
      </c>
      <c r="D172" s="42"/>
      <c r="E172" s="42"/>
      <c r="F172" s="124"/>
      <c r="G172" s="124"/>
      <c r="H172"/>
      <c r="I172" s="76"/>
      <c r="J172" s="37"/>
      <c r="K172" s="37"/>
      <c r="L172" s="37"/>
      <c r="M172" s="55"/>
      <c r="N172" s="55"/>
    </row>
    <row r="173" spans="1:14" ht="15" customHeight="1" x14ac:dyDescent="0.35">
      <c r="A173" s="24" t="s">
        <v>1099</v>
      </c>
      <c r="B173" s="24" t="s">
        <v>1377</v>
      </c>
      <c r="C173" s="103">
        <v>9.9912683648753761E-2</v>
      </c>
      <c r="D173"/>
      <c r="E173"/>
      <c r="F173" s="131"/>
      <c r="G173" s="131"/>
      <c r="H173"/>
      <c r="K173" s="64"/>
      <c r="L173" s="64"/>
      <c r="M173" s="64"/>
      <c r="N173" s="64"/>
    </row>
    <row r="174" spans="1:14" outlineLevel="1" x14ac:dyDescent="0.35">
      <c r="A174" s="24" t="s">
        <v>1100</v>
      </c>
      <c r="D174"/>
      <c r="E174"/>
      <c r="F174" s="131"/>
      <c r="G174" s="131"/>
      <c r="H174"/>
      <c r="K174" s="64"/>
      <c r="L174" s="64"/>
      <c r="M174" s="64"/>
      <c r="N174" s="64"/>
    </row>
    <row r="175" spans="1:14" outlineLevel="1" x14ac:dyDescent="0.35">
      <c r="A175" s="24" t="s">
        <v>1101</v>
      </c>
      <c r="D175"/>
      <c r="E175"/>
      <c r="F175" s="131"/>
      <c r="G175" s="131"/>
      <c r="H175"/>
      <c r="K175" s="64"/>
      <c r="L175" s="64"/>
      <c r="M175" s="64"/>
      <c r="N175" s="64"/>
    </row>
    <row r="176" spans="1:14" outlineLevel="1" x14ac:dyDescent="0.35">
      <c r="A176" s="24" t="s">
        <v>1102</v>
      </c>
      <c r="D176"/>
      <c r="E176"/>
      <c r="F176" s="131"/>
      <c r="G176" s="131"/>
      <c r="H176"/>
      <c r="K176" s="64"/>
      <c r="L176" s="64"/>
      <c r="M176" s="64"/>
      <c r="N176" s="64"/>
    </row>
    <row r="177" spans="1:14" outlineLevel="1" x14ac:dyDescent="0.35">
      <c r="A177" s="24" t="s">
        <v>1103</v>
      </c>
      <c r="D177"/>
      <c r="E177"/>
      <c r="F177" s="131"/>
      <c r="G177" s="131"/>
      <c r="H177"/>
      <c r="K177" s="64"/>
      <c r="L177" s="64"/>
      <c r="M177" s="64"/>
      <c r="N177" s="64"/>
    </row>
    <row r="178" spans="1:14" outlineLevel="1" x14ac:dyDescent="0.35">
      <c r="A178" s="24" t="s">
        <v>1104</v>
      </c>
    </row>
    <row r="179" spans="1:14" outlineLevel="1" x14ac:dyDescent="0.35">
      <c r="A179" s="24" t="s">
        <v>1105</v>
      </c>
    </row>
    <row r="241" spans="3:3" x14ac:dyDescent="0.35">
      <c r="C241" s="103"/>
    </row>
    <row r="242" spans="3:3" x14ac:dyDescent="0.35">
      <c r="C242" s="103"/>
    </row>
    <row r="243" spans="3:3" x14ac:dyDescent="0.35">
      <c r="C243" s="103"/>
    </row>
    <row r="244" spans="3:3" x14ac:dyDescent="0.35">
      <c r="C244" s="103"/>
    </row>
    <row r="245" spans="3:3" x14ac:dyDescent="0.35">
      <c r="C245" s="103"/>
    </row>
    <row r="258" spans="3:3" x14ac:dyDescent="0.35">
      <c r="C258" s="103"/>
    </row>
    <row r="259" spans="3:3" x14ac:dyDescent="0.35">
      <c r="C259" s="103"/>
    </row>
  </sheetData>
  <sheetProtection password="B0C4" sheet="1" objects="1" scenarios="1"/>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55118110236220474" bottom="0.35433070866141736" header="0.11811023622047245" footer="0.31496062992125984"/>
  <pageSetup paperSize="9" scale="50" fitToHeight="0" orientation="landscape"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4"/>
  <sheetViews>
    <sheetView topLeftCell="C1" zoomScale="80" zoomScaleNormal="80" workbookViewId="0">
      <selection activeCell="C8" sqref="C8"/>
    </sheetView>
  </sheetViews>
  <sheetFormatPr baseColWidth="10" defaultColWidth="11.453125" defaultRowHeight="14.5" outlineLevelRow="1" x14ac:dyDescent="0.35"/>
  <cols>
    <col min="1" max="1" width="16.26953125" customWidth="1"/>
    <col min="2" max="2" width="89.81640625" style="24" bestFit="1" customWidth="1"/>
    <col min="3" max="3" width="134.7265625" style="2" customWidth="1"/>
    <col min="4" max="13" width="11.453125" style="2"/>
  </cols>
  <sheetData>
    <row r="1" spans="1:3" ht="31" x14ac:dyDescent="0.35">
      <c r="A1" s="21" t="s">
        <v>1106</v>
      </c>
      <c r="B1" s="21"/>
      <c r="C1" s="564" t="s">
        <v>1924</v>
      </c>
    </row>
    <row r="2" spans="1:3" x14ac:dyDescent="0.35">
      <c r="B2" s="22"/>
      <c r="C2" s="22"/>
    </row>
    <row r="3" spans="1:3" x14ac:dyDescent="0.35">
      <c r="A3" s="79" t="s">
        <v>1107</v>
      </c>
      <c r="B3" s="80"/>
      <c r="C3" s="22"/>
    </row>
    <row r="4" spans="1:3" x14ac:dyDescent="0.35">
      <c r="C4" s="22"/>
    </row>
    <row r="5" spans="1:3" ht="18.5" x14ac:dyDescent="0.35">
      <c r="A5" s="35" t="s">
        <v>31</v>
      </c>
      <c r="B5" s="35" t="s">
        <v>1108</v>
      </c>
      <c r="C5" s="81" t="s">
        <v>1920</v>
      </c>
    </row>
    <row r="6" spans="1:3" ht="89.25" customHeight="1" x14ac:dyDescent="0.35">
      <c r="A6" s="493" t="s">
        <v>1109</v>
      </c>
      <c r="B6" s="139" t="s">
        <v>1110</v>
      </c>
      <c r="C6" s="143" t="s">
        <v>1758</v>
      </c>
    </row>
    <row r="7" spans="1:3" x14ac:dyDescent="0.35">
      <c r="A7" s="138" t="s">
        <v>1111</v>
      </c>
      <c r="B7" s="139" t="s">
        <v>1112</v>
      </c>
      <c r="C7" s="143" t="s">
        <v>1372</v>
      </c>
    </row>
    <row r="8" spans="1:3" x14ac:dyDescent="0.35">
      <c r="A8" s="138"/>
      <c r="B8" s="139" t="s">
        <v>1759</v>
      </c>
      <c r="C8" s="143" t="s">
        <v>1760</v>
      </c>
    </row>
    <row r="9" spans="1:3" x14ac:dyDescent="0.35">
      <c r="A9" s="138" t="s">
        <v>1113</v>
      </c>
      <c r="B9" s="139" t="s">
        <v>1114</v>
      </c>
      <c r="C9" s="143" t="s">
        <v>1502</v>
      </c>
    </row>
    <row r="10" spans="1:3" x14ac:dyDescent="0.35">
      <c r="A10" s="138" t="s">
        <v>1115</v>
      </c>
      <c r="B10" s="139" t="s">
        <v>1116</v>
      </c>
      <c r="C10" s="143" t="s">
        <v>1373</v>
      </c>
    </row>
    <row r="11" spans="1:3" ht="44.25" customHeight="1" x14ac:dyDescent="0.35">
      <c r="A11" s="493" t="s">
        <v>1117</v>
      </c>
      <c r="B11" s="139" t="s">
        <v>1374</v>
      </c>
      <c r="C11" s="143" t="s">
        <v>1375</v>
      </c>
    </row>
    <row r="12" spans="1:3" ht="54.75" customHeight="1" x14ac:dyDescent="0.35">
      <c r="A12" s="493" t="s">
        <v>1118</v>
      </c>
      <c r="B12" s="139" t="s">
        <v>1119</v>
      </c>
      <c r="C12" s="143" t="s">
        <v>1376</v>
      </c>
    </row>
    <row r="13" spans="1:3" ht="102.75" customHeight="1" x14ac:dyDescent="0.35">
      <c r="A13" s="493" t="s">
        <v>1120</v>
      </c>
      <c r="B13" s="139" t="s">
        <v>1121</v>
      </c>
      <c r="C13" s="143" t="s">
        <v>1503</v>
      </c>
    </row>
    <row r="14" spans="1:3" ht="75" customHeight="1" x14ac:dyDescent="0.35">
      <c r="A14" s="138" t="s">
        <v>1122</v>
      </c>
      <c r="B14" s="139" t="s">
        <v>1123</v>
      </c>
      <c r="C14" s="636" t="s">
        <v>553</v>
      </c>
    </row>
    <row r="15" spans="1:3" ht="29" x14ac:dyDescent="0.35">
      <c r="A15" s="493" t="s">
        <v>1124</v>
      </c>
      <c r="B15" s="139" t="s">
        <v>1125</v>
      </c>
      <c r="C15" s="637"/>
    </row>
    <row r="16" spans="1:3" x14ac:dyDescent="0.35">
      <c r="A16" s="138" t="s">
        <v>1126</v>
      </c>
      <c r="B16" s="139" t="s">
        <v>1127</v>
      </c>
      <c r="C16" s="143" t="s">
        <v>1507</v>
      </c>
    </row>
    <row r="17" spans="1:3" ht="96.75" customHeight="1" x14ac:dyDescent="0.35">
      <c r="A17" s="493" t="s">
        <v>1128</v>
      </c>
      <c r="B17" s="141" t="s">
        <v>1129</v>
      </c>
      <c r="C17" s="143" t="s">
        <v>1508</v>
      </c>
    </row>
    <row r="18" spans="1:3" ht="314.25" customHeight="1" x14ac:dyDescent="0.35">
      <c r="A18" s="493" t="s">
        <v>1130</v>
      </c>
      <c r="B18" s="141" t="s">
        <v>1131</v>
      </c>
      <c r="C18" s="143" t="s">
        <v>1761</v>
      </c>
    </row>
    <row r="19" spans="1:3" ht="29.25" customHeight="1" x14ac:dyDescent="0.35">
      <c r="A19" s="493" t="s">
        <v>1132</v>
      </c>
      <c r="B19" s="141" t="s">
        <v>1133</v>
      </c>
      <c r="C19" s="143" t="s">
        <v>1380</v>
      </c>
    </row>
    <row r="20" spans="1:3" outlineLevel="1" x14ac:dyDescent="0.35">
      <c r="A20" s="138" t="s">
        <v>1134</v>
      </c>
      <c r="B20" s="142" t="s">
        <v>1378</v>
      </c>
      <c r="C20" s="143" t="s">
        <v>1379</v>
      </c>
    </row>
    <row r="21" spans="1:3" outlineLevel="1" x14ac:dyDescent="0.35">
      <c r="A21" s="138" t="s">
        <v>1135</v>
      </c>
      <c r="B21" s="142"/>
      <c r="C21" s="140"/>
    </row>
    <row r="22" spans="1:3" outlineLevel="1" x14ac:dyDescent="0.35">
      <c r="A22" s="138" t="s">
        <v>1136</v>
      </c>
      <c r="B22" s="142"/>
      <c r="C22" s="140"/>
    </row>
    <row r="23" spans="1:3" outlineLevel="1" x14ac:dyDescent="0.35">
      <c r="A23" s="138" t="s">
        <v>1137</v>
      </c>
      <c r="B23" s="142"/>
      <c r="C23" s="140"/>
    </row>
    <row r="24" spans="1:3" outlineLevel="1" x14ac:dyDescent="0.35">
      <c r="A24" s="138" t="s">
        <v>1138</v>
      </c>
      <c r="B24" s="142"/>
      <c r="C24" s="140"/>
    </row>
    <row r="25" spans="1:3" ht="18.5" x14ac:dyDescent="0.35">
      <c r="A25" s="35"/>
      <c r="B25" s="35" t="s">
        <v>1139</v>
      </c>
      <c r="C25" s="81" t="s">
        <v>1140</v>
      </c>
    </row>
    <row r="26" spans="1:3" x14ac:dyDescent="0.35">
      <c r="A26" s="1" t="s">
        <v>1141</v>
      </c>
      <c r="B26" s="41" t="s">
        <v>1142</v>
      </c>
      <c r="C26" s="24" t="s">
        <v>1143</v>
      </c>
    </row>
    <row r="27" spans="1:3" x14ac:dyDescent="0.35">
      <c r="A27" s="1" t="s">
        <v>1144</v>
      </c>
      <c r="B27" s="41" t="s">
        <v>1145</v>
      </c>
      <c r="C27" s="24" t="s">
        <v>1146</v>
      </c>
    </row>
    <row r="28" spans="1:3" x14ac:dyDescent="0.35">
      <c r="A28" s="1" t="s">
        <v>1147</v>
      </c>
      <c r="B28" s="41" t="s">
        <v>1148</v>
      </c>
      <c r="C28" s="24" t="s">
        <v>1149</v>
      </c>
    </row>
    <row r="29" spans="1:3" outlineLevel="1" x14ac:dyDescent="0.35">
      <c r="A29" s="1" t="s">
        <v>1141</v>
      </c>
      <c r="B29" s="40"/>
      <c r="C29" s="24"/>
    </row>
    <row r="30" spans="1:3" outlineLevel="1" x14ac:dyDescent="0.35">
      <c r="A30" s="1" t="s">
        <v>1150</v>
      </c>
      <c r="B30" s="40"/>
      <c r="C30" s="24"/>
    </row>
    <row r="31" spans="1:3" outlineLevel="1" x14ac:dyDescent="0.35">
      <c r="A31" s="1" t="s">
        <v>1151</v>
      </c>
      <c r="B31" s="41"/>
      <c r="C31" s="24"/>
    </row>
    <row r="32" spans="1:3" ht="18.5" x14ac:dyDescent="0.35">
      <c r="A32" s="35"/>
      <c r="B32" s="35" t="s">
        <v>1152</v>
      </c>
      <c r="C32" s="81" t="s">
        <v>1920</v>
      </c>
    </row>
    <row r="33" spans="1:3" x14ac:dyDescent="0.35">
      <c r="A33" s="1" t="s">
        <v>1153</v>
      </c>
      <c r="B33" s="37" t="s">
        <v>1154</v>
      </c>
      <c r="C33" s="24"/>
    </row>
    <row r="34" spans="1:3" x14ac:dyDescent="0.35">
      <c r="A34" s="1" t="s">
        <v>1155</v>
      </c>
      <c r="B34" s="40"/>
    </row>
    <row r="35" spans="1:3" x14ac:dyDescent="0.35">
      <c r="A35" s="1" t="s">
        <v>1156</v>
      </c>
      <c r="B35" s="40"/>
    </row>
    <row r="36" spans="1:3" x14ac:dyDescent="0.35">
      <c r="A36" s="1" t="s">
        <v>1157</v>
      </c>
      <c r="B36" s="40"/>
    </row>
    <row r="37" spans="1:3" x14ac:dyDescent="0.35">
      <c r="A37" s="1" t="s">
        <v>1158</v>
      </c>
      <c r="B37" s="40"/>
    </row>
    <row r="38" spans="1:3" x14ac:dyDescent="0.35">
      <c r="A38" s="1" t="s">
        <v>1159</v>
      </c>
      <c r="B38" s="40"/>
    </row>
    <row r="39" spans="1:3" x14ac:dyDescent="0.35">
      <c r="B39" s="40"/>
    </row>
    <row r="40" spans="1:3" x14ac:dyDescent="0.35">
      <c r="B40" s="40"/>
    </row>
    <row r="41" spans="1:3" x14ac:dyDescent="0.35">
      <c r="B41" s="40"/>
    </row>
    <row r="42" spans="1:3" x14ac:dyDescent="0.35">
      <c r="B42" s="40"/>
    </row>
    <row r="43" spans="1:3" x14ac:dyDescent="0.35">
      <c r="B43" s="40"/>
    </row>
    <row r="44" spans="1:3" x14ac:dyDescent="0.35">
      <c r="B44" s="40"/>
    </row>
    <row r="45" spans="1:3" x14ac:dyDescent="0.35">
      <c r="B45" s="40"/>
    </row>
    <row r="46" spans="1:3" x14ac:dyDescent="0.35">
      <c r="B46" s="40"/>
    </row>
    <row r="47" spans="1:3" x14ac:dyDescent="0.35">
      <c r="B47" s="40"/>
    </row>
    <row r="48" spans="1:3" x14ac:dyDescent="0.35">
      <c r="B48" s="40"/>
    </row>
    <row r="49" spans="2:2" x14ac:dyDescent="0.35">
      <c r="B49" s="40"/>
    </row>
    <row r="50" spans="2:2" x14ac:dyDescent="0.35">
      <c r="B50" s="40"/>
    </row>
    <row r="51" spans="2:2" x14ac:dyDescent="0.35">
      <c r="B51" s="40"/>
    </row>
    <row r="52" spans="2:2" x14ac:dyDescent="0.35">
      <c r="B52" s="40"/>
    </row>
    <row r="53" spans="2:2" x14ac:dyDescent="0.35">
      <c r="B53" s="40"/>
    </row>
    <row r="54" spans="2:2" x14ac:dyDescent="0.35">
      <c r="B54" s="40"/>
    </row>
    <row r="55" spans="2:2" x14ac:dyDescent="0.35">
      <c r="B55" s="40"/>
    </row>
    <row r="56" spans="2:2" x14ac:dyDescent="0.35">
      <c r="B56" s="40"/>
    </row>
    <row r="57" spans="2:2" x14ac:dyDescent="0.35">
      <c r="B57" s="40"/>
    </row>
    <row r="58" spans="2:2" x14ac:dyDescent="0.35">
      <c r="B58" s="40"/>
    </row>
    <row r="59" spans="2:2" x14ac:dyDescent="0.35">
      <c r="B59" s="40"/>
    </row>
    <row r="60" spans="2:2" x14ac:dyDescent="0.35">
      <c r="B60" s="40"/>
    </row>
    <row r="61" spans="2:2" x14ac:dyDescent="0.35">
      <c r="B61" s="40"/>
    </row>
    <row r="62" spans="2:2" x14ac:dyDescent="0.35">
      <c r="B62" s="40"/>
    </row>
    <row r="63" spans="2:2" x14ac:dyDescent="0.35">
      <c r="B63" s="40"/>
    </row>
    <row r="64" spans="2:2" x14ac:dyDescent="0.35">
      <c r="B64" s="40"/>
    </row>
    <row r="65" spans="2:2" x14ac:dyDescent="0.35">
      <c r="B65" s="40"/>
    </row>
    <row r="66" spans="2:2" x14ac:dyDescent="0.35">
      <c r="B66" s="40"/>
    </row>
    <row r="67" spans="2:2" x14ac:dyDescent="0.35">
      <c r="B67" s="40"/>
    </row>
    <row r="68" spans="2:2" x14ac:dyDescent="0.35">
      <c r="B68" s="40"/>
    </row>
    <row r="69" spans="2:2" x14ac:dyDescent="0.35">
      <c r="B69" s="40"/>
    </row>
    <row r="70" spans="2:2" x14ac:dyDescent="0.35">
      <c r="B70" s="40"/>
    </row>
    <row r="71" spans="2:2" x14ac:dyDescent="0.35">
      <c r="B71" s="40"/>
    </row>
    <row r="72" spans="2:2" x14ac:dyDescent="0.35">
      <c r="B72" s="40"/>
    </row>
    <row r="73" spans="2:2" x14ac:dyDescent="0.35">
      <c r="B73" s="40"/>
    </row>
    <row r="74" spans="2:2" x14ac:dyDescent="0.35">
      <c r="B74" s="40"/>
    </row>
    <row r="75" spans="2:2" x14ac:dyDescent="0.35">
      <c r="B75" s="40"/>
    </row>
    <row r="76" spans="2:2" x14ac:dyDescent="0.35">
      <c r="B76" s="40"/>
    </row>
    <row r="77" spans="2:2" x14ac:dyDescent="0.35">
      <c r="B77" s="40"/>
    </row>
    <row r="78" spans="2:2" x14ac:dyDescent="0.35">
      <c r="B78" s="40"/>
    </row>
    <row r="79" spans="2:2" x14ac:dyDescent="0.35">
      <c r="B79" s="40"/>
    </row>
    <row r="80" spans="2:2" x14ac:dyDescent="0.35">
      <c r="B80" s="40"/>
    </row>
    <row r="81" spans="2:2" x14ac:dyDescent="0.35">
      <c r="B81" s="40"/>
    </row>
    <row r="82" spans="2:2" x14ac:dyDescent="0.35">
      <c r="B82" s="40"/>
    </row>
    <row r="83" spans="2:2" x14ac:dyDescent="0.35">
      <c r="B83" s="40"/>
    </row>
    <row r="84" spans="2:2" x14ac:dyDescent="0.35">
      <c r="B84" s="22"/>
    </row>
    <row r="85" spans="2:2" x14ac:dyDescent="0.35">
      <c r="B85" s="22"/>
    </row>
    <row r="86" spans="2:2" x14ac:dyDescent="0.35">
      <c r="B86" s="22"/>
    </row>
    <row r="87" spans="2:2" x14ac:dyDescent="0.35">
      <c r="B87" s="22"/>
    </row>
    <row r="88" spans="2:2" x14ac:dyDescent="0.35">
      <c r="B88" s="22"/>
    </row>
    <row r="89" spans="2:2" x14ac:dyDescent="0.35">
      <c r="B89" s="22"/>
    </row>
    <row r="90" spans="2:2" x14ac:dyDescent="0.35">
      <c r="B90" s="22"/>
    </row>
    <row r="91" spans="2:2" x14ac:dyDescent="0.35">
      <c r="B91" s="22"/>
    </row>
    <row r="92" spans="2:2" x14ac:dyDescent="0.35">
      <c r="B92" s="22"/>
    </row>
    <row r="93" spans="2:2" x14ac:dyDescent="0.35">
      <c r="B93" s="22"/>
    </row>
    <row r="94" spans="2:2" x14ac:dyDescent="0.35">
      <c r="B94" s="40"/>
    </row>
    <row r="95" spans="2:2" x14ac:dyDescent="0.35">
      <c r="B95" s="40"/>
    </row>
    <row r="96" spans="2:2" x14ac:dyDescent="0.35">
      <c r="B96" s="40"/>
    </row>
    <row r="97" spans="2:2" x14ac:dyDescent="0.35">
      <c r="B97" s="40"/>
    </row>
    <row r="98" spans="2:2" x14ac:dyDescent="0.35">
      <c r="B98" s="40"/>
    </row>
    <row r="99" spans="2:2" x14ac:dyDescent="0.35">
      <c r="B99" s="40"/>
    </row>
    <row r="100" spans="2:2" x14ac:dyDescent="0.35">
      <c r="B100" s="40"/>
    </row>
    <row r="101" spans="2:2" x14ac:dyDescent="0.35">
      <c r="B101" s="40"/>
    </row>
    <row r="102" spans="2:2" x14ac:dyDescent="0.35">
      <c r="B102" s="20"/>
    </row>
    <row r="103" spans="2:2" x14ac:dyDescent="0.35">
      <c r="B103" s="40"/>
    </row>
    <row r="104" spans="2:2" x14ac:dyDescent="0.35">
      <c r="B104" s="40"/>
    </row>
    <row r="105" spans="2:2" x14ac:dyDescent="0.35">
      <c r="B105" s="40"/>
    </row>
    <row r="106" spans="2:2" x14ac:dyDescent="0.35">
      <c r="B106" s="40"/>
    </row>
    <row r="107" spans="2:2" x14ac:dyDescent="0.35">
      <c r="B107" s="40"/>
    </row>
    <row r="108" spans="2:2" x14ac:dyDescent="0.35">
      <c r="B108" s="40"/>
    </row>
    <row r="109" spans="2:2" x14ac:dyDescent="0.35">
      <c r="B109" s="40"/>
    </row>
    <row r="110" spans="2:2" x14ac:dyDescent="0.35">
      <c r="B110" s="40"/>
    </row>
    <row r="111" spans="2:2" x14ac:dyDescent="0.35">
      <c r="B111" s="40"/>
    </row>
    <row r="112" spans="2:2" x14ac:dyDescent="0.35">
      <c r="B112" s="40"/>
    </row>
    <row r="113" spans="2:2" x14ac:dyDescent="0.35">
      <c r="B113" s="40"/>
    </row>
    <row r="114" spans="2:2" x14ac:dyDescent="0.35">
      <c r="B114" s="40"/>
    </row>
    <row r="115" spans="2:2" x14ac:dyDescent="0.35">
      <c r="B115" s="40"/>
    </row>
    <row r="116" spans="2:2" x14ac:dyDescent="0.35">
      <c r="B116" s="40"/>
    </row>
    <row r="117" spans="2:2" x14ac:dyDescent="0.35">
      <c r="B117" s="40"/>
    </row>
    <row r="118" spans="2:2" x14ac:dyDescent="0.35">
      <c r="B118" s="40"/>
    </row>
    <row r="119" spans="2:2" x14ac:dyDescent="0.35">
      <c r="B119" s="40"/>
    </row>
    <row r="121" spans="2:2" x14ac:dyDescent="0.35">
      <c r="B121" s="40"/>
    </row>
    <row r="122" spans="2:2" x14ac:dyDescent="0.35">
      <c r="B122" s="40"/>
    </row>
    <row r="123" spans="2:2" x14ac:dyDescent="0.35">
      <c r="B123" s="40"/>
    </row>
    <row r="128" spans="2:2" x14ac:dyDescent="0.35">
      <c r="B128" s="30"/>
    </row>
    <row r="129" spans="2:2" x14ac:dyDescent="0.35">
      <c r="B129" s="82"/>
    </row>
    <row r="135" spans="2:2" x14ac:dyDescent="0.35">
      <c r="B135" s="41"/>
    </row>
    <row r="136" spans="2:2" x14ac:dyDescent="0.35">
      <c r="B136" s="40"/>
    </row>
    <row r="138" spans="2:2" x14ac:dyDescent="0.35">
      <c r="B138" s="40"/>
    </row>
    <row r="139" spans="2:2" x14ac:dyDescent="0.35">
      <c r="B139" s="40"/>
    </row>
    <row r="140" spans="2:2" x14ac:dyDescent="0.35">
      <c r="B140" s="40"/>
    </row>
    <row r="141" spans="2:2" x14ac:dyDescent="0.35">
      <c r="B141" s="40"/>
    </row>
    <row r="142" spans="2:2" x14ac:dyDescent="0.35">
      <c r="B142" s="40"/>
    </row>
    <row r="143" spans="2:2" x14ac:dyDescent="0.35">
      <c r="B143" s="40"/>
    </row>
    <row r="144" spans="2:2" x14ac:dyDescent="0.35">
      <c r="B144" s="40"/>
    </row>
    <row r="145" spans="2:2" x14ac:dyDescent="0.35">
      <c r="B145" s="40"/>
    </row>
    <row r="146" spans="2:2" x14ac:dyDescent="0.35">
      <c r="B146" s="40"/>
    </row>
    <row r="147" spans="2:2" x14ac:dyDescent="0.35">
      <c r="B147" s="40"/>
    </row>
    <row r="148" spans="2:2" x14ac:dyDescent="0.35">
      <c r="B148" s="40"/>
    </row>
    <row r="149" spans="2:2" x14ac:dyDescent="0.35">
      <c r="B149" s="40"/>
    </row>
    <row r="174" spans="3:3" x14ac:dyDescent="0.35">
      <c r="C174" s="2">
        <f>512+46</f>
        <v>558</v>
      </c>
    </row>
    <row r="177" spans="3:3" x14ac:dyDescent="0.35">
      <c r="C177" s="2">
        <v>6600</v>
      </c>
    </row>
    <row r="246" spans="2:2" x14ac:dyDescent="0.35">
      <c r="B246" s="37"/>
    </row>
    <row r="247" spans="2:2" x14ac:dyDescent="0.35">
      <c r="B247" s="40"/>
    </row>
    <row r="248" spans="2:2" x14ac:dyDescent="0.35">
      <c r="B248" s="40"/>
    </row>
    <row r="251" spans="2:2" x14ac:dyDescent="0.35">
      <c r="B251" s="40"/>
    </row>
    <row r="267" spans="2:2" x14ac:dyDescent="0.35">
      <c r="B267" s="37"/>
    </row>
    <row r="297" spans="2:2" x14ac:dyDescent="0.35">
      <c r="B297" s="30"/>
    </row>
    <row r="298" spans="2:2" x14ac:dyDescent="0.35">
      <c r="B298" s="40"/>
    </row>
    <row r="300" spans="2:2" x14ac:dyDescent="0.35">
      <c r="B300" s="40"/>
    </row>
    <row r="301" spans="2:2" x14ac:dyDescent="0.35">
      <c r="B301" s="40"/>
    </row>
    <row r="302" spans="2:2" x14ac:dyDescent="0.35">
      <c r="B302" s="40"/>
    </row>
    <row r="303" spans="2:2" x14ac:dyDescent="0.35">
      <c r="B303" s="40"/>
    </row>
    <row r="304" spans="2:2" x14ac:dyDescent="0.35">
      <c r="B304" s="40"/>
    </row>
    <row r="305" spans="2:2" x14ac:dyDescent="0.35">
      <c r="B305" s="40"/>
    </row>
    <row r="306" spans="2:2" x14ac:dyDescent="0.35">
      <c r="B306" s="40"/>
    </row>
    <row r="307" spans="2:2" x14ac:dyDescent="0.35">
      <c r="B307" s="40"/>
    </row>
    <row r="308" spans="2:2" x14ac:dyDescent="0.35">
      <c r="B308" s="40"/>
    </row>
    <row r="309" spans="2:2" x14ac:dyDescent="0.35">
      <c r="B309" s="40"/>
    </row>
    <row r="310" spans="2:2" x14ac:dyDescent="0.35">
      <c r="B310" s="40"/>
    </row>
    <row r="311" spans="2:2" x14ac:dyDescent="0.35">
      <c r="B311" s="40"/>
    </row>
    <row r="323" spans="2:2" x14ac:dyDescent="0.35">
      <c r="B323" s="40"/>
    </row>
    <row r="324" spans="2:2" x14ac:dyDescent="0.35">
      <c r="B324" s="40"/>
    </row>
    <row r="325" spans="2:2" x14ac:dyDescent="0.35">
      <c r="B325" s="40"/>
    </row>
    <row r="326" spans="2:2" x14ac:dyDescent="0.35">
      <c r="B326" s="40"/>
    </row>
    <row r="327" spans="2:2" x14ac:dyDescent="0.35">
      <c r="B327" s="40"/>
    </row>
    <row r="328" spans="2:2" x14ac:dyDescent="0.35">
      <c r="B328" s="40"/>
    </row>
    <row r="329" spans="2:2" x14ac:dyDescent="0.35">
      <c r="B329" s="40"/>
    </row>
    <row r="330" spans="2:2" x14ac:dyDescent="0.35">
      <c r="B330" s="40"/>
    </row>
    <row r="331" spans="2:2" x14ac:dyDescent="0.35">
      <c r="B331" s="40"/>
    </row>
    <row r="333" spans="2:2" x14ac:dyDescent="0.35">
      <c r="B333" s="40"/>
    </row>
    <row r="334" spans="2:2" x14ac:dyDescent="0.35">
      <c r="B334" s="40"/>
    </row>
    <row r="335" spans="2:2" x14ac:dyDescent="0.35">
      <c r="B335" s="40"/>
    </row>
    <row r="336" spans="2:2" x14ac:dyDescent="0.35">
      <c r="B336" s="40"/>
    </row>
    <row r="337" spans="2:2" x14ac:dyDescent="0.35">
      <c r="B337" s="40"/>
    </row>
    <row r="339" spans="2:2" x14ac:dyDescent="0.35">
      <c r="B339" s="40"/>
    </row>
    <row r="342" spans="2:2" x14ac:dyDescent="0.35">
      <c r="B342" s="40"/>
    </row>
    <row r="345" spans="2:2" x14ac:dyDescent="0.35">
      <c r="B345" s="40"/>
    </row>
    <row r="346" spans="2:2" x14ac:dyDescent="0.35">
      <c r="B346" s="40"/>
    </row>
    <row r="347" spans="2:2" x14ac:dyDescent="0.35">
      <c r="B347" s="40"/>
    </row>
    <row r="348" spans="2:2" x14ac:dyDescent="0.35">
      <c r="B348" s="40"/>
    </row>
    <row r="349" spans="2:2" x14ac:dyDescent="0.35">
      <c r="B349" s="40"/>
    </row>
    <row r="350" spans="2:2" x14ac:dyDescent="0.35">
      <c r="B350" s="40"/>
    </row>
    <row r="351" spans="2:2" x14ac:dyDescent="0.35">
      <c r="B351" s="40"/>
    </row>
    <row r="352" spans="2:2" x14ac:dyDescent="0.35">
      <c r="B352" s="40"/>
    </row>
    <row r="353" spans="2:2" x14ac:dyDescent="0.35">
      <c r="B353" s="40"/>
    </row>
    <row r="354" spans="2:2" x14ac:dyDescent="0.35">
      <c r="B354" s="40"/>
    </row>
    <row r="355" spans="2:2" x14ac:dyDescent="0.35">
      <c r="B355" s="40"/>
    </row>
    <row r="356" spans="2:2" x14ac:dyDescent="0.35">
      <c r="B356" s="40"/>
    </row>
    <row r="357" spans="2:2" x14ac:dyDescent="0.35">
      <c r="B357" s="40"/>
    </row>
    <row r="358" spans="2:2" x14ac:dyDescent="0.35">
      <c r="B358" s="40"/>
    </row>
    <row r="359" spans="2:2" x14ac:dyDescent="0.35">
      <c r="B359" s="40"/>
    </row>
    <row r="360" spans="2:2" x14ac:dyDescent="0.35">
      <c r="B360" s="40"/>
    </row>
    <row r="361" spans="2:2" x14ac:dyDescent="0.35">
      <c r="B361" s="40"/>
    </row>
    <row r="362" spans="2:2" x14ac:dyDescent="0.35">
      <c r="B362" s="40"/>
    </row>
    <row r="363" spans="2:2" x14ac:dyDescent="0.35">
      <c r="B363" s="40"/>
    </row>
    <row r="367" spans="2:2" x14ac:dyDescent="0.35">
      <c r="B367" s="30"/>
    </row>
    <row r="384" spans="2:2" x14ac:dyDescent="0.35">
      <c r="B384" s="83"/>
    </row>
  </sheetData>
  <sheetProtection password="B0C4" sheet="1" objects="1" scenarios="1"/>
  <mergeCells count="1">
    <mergeCell ref="C14:C15"/>
  </mergeCells>
  <pageMargins left="0.70866141732283472" right="0.70866141732283472" top="0.55118110236220474" bottom="0.35433070866141736" header="0.11811023622047245" footer="0.31496062992125984"/>
  <pageSetup paperSize="9" scale="50" orientation="landscape"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A9" sqref="A9"/>
    </sheetView>
  </sheetViews>
  <sheetFormatPr baseColWidth="10" defaultColWidth="9.1796875" defaultRowHeight="14.5" x14ac:dyDescent="0.35"/>
  <cols>
    <col min="1" max="1" width="242" style="2" customWidth="1"/>
    <col min="2" max="16384" width="9.1796875" style="2"/>
  </cols>
  <sheetData>
    <row r="1" spans="1:1" ht="31" x14ac:dyDescent="0.35">
      <c r="A1" s="21" t="s">
        <v>1160</v>
      </c>
    </row>
    <row r="3" spans="1:1" ht="15" x14ac:dyDescent="0.35">
      <c r="A3" s="84"/>
    </row>
    <row r="4" spans="1:1" ht="34" x14ac:dyDescent="0.35">
      <c r="A4" s="85" t="s">
        <v>1161</v>
      </c>
    </row>
    <row r="5" spans="1:1" ht="34" x14ac:dyDescent="0.35">
      <c r="A5" s="85" t="s">
        <v>1162</v>
      </c>
    </row>
    <row r="6" spans="1:1" ht="34" x14ac:dyDescent="0.35">
      <c r="A6" s="85" t="s">
        <v>1163</v>
      </c>
    </row>
    <row r="7" spans="1:1" ht="17" x14ac:dyDescent="0.35">
      <c r="A7" s="85"/>
    </row>
    <row r="8" spans="1:1" ht="18.5" x14ac:dyDescent="0.35">
      <c r="A8" s="86" t="s">
        <v>1164</v>
      </c>
    </row>
    <row r="9" spans="1:1" ht="34" x14ac:dyDescent="0.4">
      <c r="A9" s="95" t="s">
        <v>1327</v>
      </c>
    </row>
    <row r="10" spans="1:1" ht="68" x14ac:dyDescent="0.35">
      <c r="A10" s="88" t="s">
        <v>1165</v>
      </c>
    </row>
    <row r="11" spans="1:1" ht="34" x14ac:dyDescent="0.35">
      <c r="A11" s="88" t="s">
        <v>1166</v>
      </c>
    </row>
    <row r="12" spans="1:1" ht="17" x14ac:dyDescent="0.35">
      <c r="A12" s="88" t="s">
        <v>1167</v>
      </c>
    </row>
    <row r="13" spans="1:1" ht="17" x14ac:dyDescent="0.35">
      <c r="A13" s="88" t="s">
        <v>1168</v>
      </c>
    </row>
    <row r="14" spans="1:1" ht="17" x14ac:dyDescent="0.35">
      <c r="A14" s="88" t="s">
        <v>1169</v>
      </c>
    </row>
    <row r="15" spans="1:1" ht="17" x14ac:dyDescent="0.35">
      <c r="A15" s="88"/>
    </row>
    <row r="16" spans="1:1" ht="18.5" x14ac:dyDescent="0.35">
      <c r="A16" s="86" t="s">
        <v>1170</v>
      </c>
    </row>
    <row r="17" spans="1:1" ht="17" x14ac:dyDescent="0.35">
      <c r="A17" s="89" t="s">
        <v>1171</v>
      </c>
    </row>
    <row r="18" spans="1:1" ht="34" x14ac:dyDescent="0.35">
      <c r="A18" s="90" t="s">
        <v>1172</v>
      </c>
    </row>
    <row r="19" spans="1:1" ht="34" x14ac:dyDescent="0.35">
      <c r="A19" s="90" t="s">
        <v>1173</v>
      </c>
    </row>
    <row r="20" spans="1:1" ht="51" x14ac:dyDescent="0.35">
      <c r="A20" s="90" t="s">
        <v>1174</v>
      </c>
    </row>
    <row r="21" spans="1:1" ht="85" x14ac:dyDescent="0.35">
      <c r="A21" s="90" t="s">
        <v>1175</v>
      </c>
    </row>
    <row r="22" spans="1:1" ht="51" x14ac:dyDescent="0.35">
      <c r="A22" s="90" t="s">
        <v>1176</v>
      </c>
    </row>
    <row r="23" spans="1:1" ht="34" x14ac:dyDescent="0.35">
      <c r="A23" s="90" t="s">
        <v>1177</v>
      </c>
    </row>
    <row r="24" spans="1:1" ht="17" x14ac:dyDescent="0.35">
      <c r="A24" s="90" t="s">
        <v>1178</v>
      </c>
    </row>
    <row r="25" spans="1:1" ht="17" x14ac:dyDescent="0.35">
      <c r="A25" s="89" t="s">
        <v>1179</v>
      </c>
    </row>
    <row r="26" spans="1:1" ht="51" x14ac:dyDescent="0.4">
      <c r="A26" s="91" t="s">
        <v>1180</v>
      </c>
    </row>
    <row r="27" spans="1:1" ht="17" x14ac:dyDescent="0.4">
      <c r="A27" s="91" t="s">
        <v>1181</v>
      </c>
    </row>
    <row r="28" spans="1:1" ht="17" x14ac:dyDescent="0.35">
      <c r="A28" s="89" t="s">
        <v>1182</v>
      </c>
    </row>
    <row r="29" spans="1:1" ht="34" x14ac:dyDescent="0.35">
      <c r="A29" s="90" t="s">
        <v>1183</v>
      </c>
    </row>
    <row r="30" spans="1:1" ht="34" x14ac:dyDescent="0.35">
      <c r="A30" s="90" t="s">
        <v>1184</v>
      </c>
    </row>
    <row r="31" spans="1:1" ht="34" x14ac:dyDescent="0.35">
      <c r="A31" s="90" t="s">
        <v>1185</v>
      </c>
    </row>
    <row r="32" spans="1:1" ht="34" x14ac:dyDescent="0.35">
      <c r="A32" s="90" t="s">
        <v>1186</v>
      </c>
    </row>
    <row r="33" spans="1:1" ht="17" x14ac:dyDescent="0.35">
      <c r="A33" s="90"/>
    </row>
    <row r="34" spans="1:1" ht="18.5" x14ac:dyDescent="0.35">
      <c r="A34" s="86" t="s">
        <v>1187</v>
      </c>
    </row>
    <row r="35" spans="1:1" ht="17" x14ac:dyDescent="0.35">
      <c r="A35" s="89" t="s">
        <v>1188</v>
      </c>
    </row>
    <row r="36" spans="1:1" ht="34" x14ac:dyDescent="0.35">
      <c r="A36" s="90" t="s">
        <v>1189</v>
      </c>
    </row>
    <row r="37" spans="1:1" ht="34" x14ac:dyDescent="0.35">
      <c r="A37" s="90" t="s">
        <v>1190</v>
      </c>
    </row>
    <row r="38" spans="1:1" ht="34" x14ac:dyDescent="0.35">
      <c r="A38" s="90" t="s">
        <v>1191</v>
      </c>
    </row>
    <row r="39" spans="1:1" ht="17" x14ac:dyDescent="0.35">
      <c r="A39" s="90" t="s">
        <v>1192</v>
      </c>
    </row>
    <row r="40" spans="1:1" ht="17" x14ac:dyDescent="0.35">
      <c r="A40" s="90" t="s">
        <v>1193</v>
      </c>
    </row>
    <row r="41" spans="1:1" ht="17" x14ac:dyDescent="0.35">
      <c r="A41" s="89" t="s">
        <v>1194</v>
      </c>
    </row>
    <row r="42" spans="1:1" ht="17" x14ac:dyDescent="0.35">
      <c r="A42" s="90" t="s">
        <v>1195</v>
      </c>
    </row>
    <row r="43" spans="1:1" ht="17" x14ac:dyDescent="0.4">
      <c r="A43" s="91" t="s">
        <v>1196</v>
      </c>
    </row>
    <row r="44" spans="1:1" ht="17" x14ac:dyDescent="0.35">
      <c r="A44" s="89" t="s">
        <v>1197</v>
      </c>
    </row>
    <row r="45" spans="1:1" ht="34" x14ac:dyDescent="0.4">
      <c r="A45" s="91" t="s">
        <v>1198</v>
      </c>
    </row>
    <row r="46" spans="1:1" ht="34" x14ac:dyDescent="0.35">
      <c r="A46" s="90" t="s">
        <v>1199</v>
      </c>
    </row>
    <row r="47" spans="1:1" ht="34" x14ac:dyDescent="0.35">
      <c r="A47" s="90" t="s">
        <v>1200</v>
      </c>
    </row>
    <row r="48" spans="1:1" ht="17" x14ac:dyDescent="0.35">
      <c r="A48" s="90" t="s">
        <v>1201</v>
      </c>
    </row>
    <row r="49" spans="1:1" ht="17" x14ac:dyDescent="0.4">
      <c r="A49" s="91" t="s">
        <v>1202</v>
      </c>
    </row>
    <row r="50" spans="1:1" ht="17" x14ac:dyDescent="0.35">
      <c r="A50" s="89" t="s">
        <v>1203</v>
      </c>
    </row>
    <row r="51" spans="1:1" ht="34" x14ac:dyDescent="0.4">
      <c r="A51" s="91" t="s">
        <v>1204</v>
      </c>
    </row>
    <row r="52" spans="1:1" ht="17" x14ac:dyDescent="0.35">
      <c r="A52" s="90" t="s">
        <v>1205</v>
      </c>
    </row>
    <row r="53" spans="1:1" ht="34" x14ac:dyDescent="0.4">
      <c r="A53" s="91" t="s">
        <v>1206</v>
      </c>
    </row>
    <row r="54" spans="1:1" ht="17" x14ac:dyDescent="0.35">
      <c r="A54" s="89" t="s">
        <v>1207</v>
      </c>
    </row>
    <row r="55" spans="1:1" ht="17" x14ac:dyDescent="0.4">
      <c r="A55" s="91" t="s">
        <v>1208</v>
      </c>
    </row>
    <row r="56" spans="1:1" ht="34" x14ac:dyDescent="0.35">
      <c r="A56" s="90" t="s">
        <v>1209</v>
      </c>
    </row>
    <row r="57" spans="1:1" ht="17" x14ac:dyDescent="0.35">
      <c r="A57" s="90" t="s">
        <v>1210</v>
      </c>
    </row>
    <row r="58" spans="1:1" ht="17" x14ac:dyDescent="0.35">
      <c r="A58" s="90" t="s">
        <v>1211</v>
      </c>
    </row>
    <row r="59" spans="1:1" ht="17" x14ac:dyDescent="0.35">
      <c r="A59" s="89" t="s">
        <v>1212</v>
      </c>
    </row>
    <row r="60" spans="1:1" ht="17" x14ac:dyDescent="0.35">
      <c r="A60" s="90" t="s">
        <v>1213</v>
      </c>
    </row>
    <row r="61" spans="1:1" ht="17" x14ac:dyDescent="0.35">
      <c r="A61" s="92"/>
    </row>
    <row r="62" spans="1:1" ht="18.5" x14ac:dyDescent="0.35">
      <c r="A62" s="86" t="s">
        <v>1214</v>
      </c>
    </row>
    <row r="63" spans="1:1" ht="17" x14ac:dyDescent="0.35">
      <c r="A63" s="89" t="s">
        <v>1215</v>
      </c>
    </row>
    <row r="64" spans="1:1" ht="34" x14ac:dyDescent="0.35">
      <c r="A64" s="90" t="s">
        <v>1216</v>
      </c>
    </row>
    <row r="65" spans="1:1" ht="17" x14ac:dyDescent="0.35">
      <c r="A65" s="90" t="s">
        <v>1217</v>
      </c>
    </row>
    <row r="66" spans="1:1" ht="34" x14ac:dyDescent="0.35">
      <c r="A66" s="88" t="s">
        <v>1218</v>
      </c>
    </row>
    <row r="67" spans="1:1" ht="34" x14ac:dyDescent="0.35">
      <c r="A67" s="88" t="s">
        <v>1219</v>
      </c>
    </row>
    <row r="68" spans="1:1" ht="34" x14ac:dyDescent="0.35">
      <c r="A68" s="88" t="s">
        <v>1220</v>
      </c>
    </row>
    <row r="69" spans="1:1" ht="17" x14ac:dyDescent="0.35">
      <c r="A69" s="93" t="s">
        <v>1221</v>
      </c>
    </row>
    <row r="70" spans="1:1" ht="34" x14ac:dyDescent="0.35">
      <c r="A70" s="88" t="s">
        <v>1222</v>
      </c>
    </row>
    <row r="71" spans="1:1" ht="17" x14ac:dyDescent="0.35">
      <c r="A71" s="88" t="s">
        <v>1223</v>
      </c>
    </row>
    <row r="72" spans="1:1" ht="17" x14ac:dyDescent="0.35">
      <c r="A72" s="93" t="s">
        <v>1224</v>
      </c>
    </row>
    <row r="73" spans="1:1" ht="17" x14ac:dyDescent="0.35">
      <c r="A73" s="88" t="s">
        <v>1225</v>
      </c>
    </row>
    <row r="74" spans="1:1" ht="17" x14ac:dyDescent="0.35">
      <c r="A74" s="93" t="s">
        <v>1226</v>
      </c>
    </row>
    <row r="75" spans="1:1" ht="34" x14ac:dyDescent="0.35">
      <c r="A75" s="88" t="s">
        <v>1227</v>
      </c>
    </row>
    <row r="76" spans="1:1" ht="17" x14ac:dyDescent="0.35">
      <c r="A76" s="88" t="s">
        <v>1228</v>
      </c>
    </row>
    <row r="77" spans="1:1" ht="51" x14ac:dyDescent="0.35">
      <c r="A77" s="88" t="s">
        <v>1229</v>
      </c>
    </row>
    <row r="78" spans="1:1" ht="17" x14ac:dyDescent="0.35">
      <c r="A78" s="93" t="s">
        <v>1230</v>
      </c>
    </row>
    <row r="79" spans="1:1" ht="17" x14ac:dyDescent="0.4">
      <c r="A79" s="87" t="s">
        <v>1231</v>
      </c>
    </row>
    <row r="80" spans="1:1" ht="17" x14ac:dyDescent="0.35">
      <c r="A80" s="93" t="s">
        <v>1232</v>
      </c>
    </row>
    <row r="81" spans="1:1" ht="34" x14ac:dyDescent="0.35">
      <c r="A81" s="88" t="s">
        <v>1233</v>
      </c>
    </row>
    <row r="82" spans="1:1" ht="34" x14ac:dyDescent="0.35">
      <c r="A82" s="88" t="s">
        <v>1234</v>
      </c>
    </row>
    <row r="83" spans="1:1" ht="34" x14ac:dyDescent="0.35">
      <c r="A83" s="88" t="s">
        <v>1235</v>
      </c>
    </row>
    <row r="84" spans="1:1" ht="34" x14ac:dyDescent="0.35">
      <c r="A84" s="88" t="s">
        <v>1236</v>
      </c>
    </row>
    <row r="85" spans="1:1" ht="34" x14ac:dyDescent="0.35">
      <c r="A85" s="88" t="s">
        <v>1237</v>
      </c>
    </row>
    <row r="86" spans="1:1" ht="17" x14ac:dyDescent="0.35">
      <c r="A86" s="93" t="s">
        <v>1238</v>
      </c>
    </row>
    <row r="87" spans="1:1" ht="17" x14ac:dyDescent="0.35">
      <c r="A87" s="88" t="s">
        <v>1239</v>
      </c>
    </row>
    <row r="88" spans="1:1" ht="17" x14ac:dyDescent="0.35">
      <c r="A88" s="88" t="s">
        <v>1240</v>
      </c>
    </row>
    <row r="89" spans="1:1" ht="17" x14ac:dyDescent="0.35">
      <c r="A89" s="93" t="s">
        <v>1241</v>
      </c>
    </row>
    <row r="90" spans="1:1" ht="34" x14ac:dyDescent="0.35">
      <c r="A90" s="88" t="s">
        <v>1242</v>
      </c>
    </row>
    <row r="91" spans="1:1" ht="17" x14ac:dyDescent="0.35">
      <c r="A91" s="93" t="s">
        <v>1243</v>
      </c>
    </row>
    <row r="92" spans="1:1" ht="17" x14ac:dyDescent="0.4">
      <c r="A92" s="87" t="s">
        <v>1244</v>
      </c>
    </row>
    <row r="93" spans="1:1" ht="17" x14ac:dyDescent="0.35">
      <c r="A93" s="88" t="s">
        <v>1245</v>
      </c>
    </row>
    <row r="94" spans="1:1" ht="17" x14ac:dyDescent="0.35">
      <c r="A94" s="88"/>
    </row>
    <row r="95" spans="1:1" ht="18.5" x14ac:dyDescent="0.35">
      <c r="A95" s="86" t="s">
        <v>1246</v>
      </c>
    </row>
    <row r="96" spans="1:1" ht="34" x14ac:dyDescent="0.4">
      <c r="A96" s="87" t="s">
        <v>1247</v>
      </c>
    </row>
    <row r="97" spans="1:1" ht="17" x14ac:dyDescent="0.4">
      <c r="A97" s="87" t="s">
        <v>1248</v>
      </c>
    </row>
    <row r="98" spans="1:1" ht="17" x14ac:dyDescent="0.35">
      <c r="A98" s="93" t="s">
        <v>1249</v>
      </c>
    </row>
    <row r="99" spans="1:1" ht="17" x14ac:dyDescent="0.35">
      <c r="A99" s="85" t="s">
        <v>1250</v>
      </c>
    </row>
    <row r="100" spans="1:1" ht="17" x14ac:dyDescent="0.35">
      <c r="A100" s="88" t="s">
        <v>1251</v>
      </c>
    </row>
    <row r="101" spans="1:1" ht="17" x14ac:dyDescent="0.35">
      <c r="A101" s="88" t="s">
        <v>1252</v>
      </c>
    </row>
    <row r="102" spans="1:1" ht="17" x14ac:dyDescent="0.35">
      <c r="A102" s="88" t="s">
        <v>1253</v>
      </c>
    </row>
    <row r="103" spans="1:1" ht="17" x14ac:dyDescent="0.35">
      <c r="A103" s="88" t="s">
        <v>1254</v>
      </c>
    </row>
    <row r="104" spans="1:1" ht="34" x14ac:dyDescent="0.35">
      <c r="A104" s="88" t="s">
        <v>1255</v>
      </c>
    </row>
    <row r="105" spans="1:1" ht="17" x14ac:dyDescent="0.35">
      <c r="A105" s="85" t="s">
        <v>1256</v>
      </c>
    </row>
    <row r="106" spans="1:1" ht="17" x14ac:dyDescent="0.35">
      <c r="A106" s="88" t="s">
        <v>1257</v>
      </c>
    </row>
    <row r="107" spans="1:1" ht="17" x14ac:dyDescent="0.35">
      <c r="A107" s="88" t="s">
        <v>1258</v>
      </c>
    </row>
    <row r="108" spans="1:1" ht="17" x14ac:dyDescent="0.35">
      <c r="A108" s="88" t="s">
        <v>1259</v>
      </c>
    </row>
    <row r="109" spans="1:1" ht="17" x14ac:dyDescent="0.35">
      <c r="A109" s="88" t="s">
        <v>1260</v>
      </c>
    </row>
    <row r="110" spans="1:1" ht="17" x14ac:dyDescent="0.35">
      <c r="A110" s="88" t="s">
        <v>1261</v>
      </c>
    </row>
    <row r="111" spans="1:1" ht="17" x14ac:dyDescent="0.35">
      <c r="A111" s="88" t="s">
        <v>1262</v>
      </c>
    </row>
    <row r="112" spans="1:1" ht="17" x14ac:dyDescent="0.35">
      <c r="A112" s="93" t="s">
        <v>1263</v>
      </c>
    </row>
    <row r="113" spans="1:1" ht="17" x14ac:dyDescent="0.35">
      <c r="A113" s="88" t="s">
        <v>1264</v>
      </c>
    </row>
    <row r="114" spans="1:1" ht="17" x14ac:dyDescent="0.35">
      <c r="A114" s="85" t="s">
        <v>1265</v>
      </c>
    </row>
    <row r="115" spans="1:1" ht="17" x14ac:dyDescent="0.35">
      <c r="A115" s="88" t="s">
        <v>1266</v>
      </c>
    </row>
    <row r="116" spans="1:1" ht="17" x14ac:dyDescent="0.35">
      <c r="A116" s="88" t="s">
        <v>1267</v>
      </c>
    </row>
    <row r="117" spans="1:1" ht="17" x14ac:dyDescent="0.35">
      <c r="A117" s="85" t="s">
        <v>1268</v>
      </c>
    </row>
    <row r="118" spans="1:1" ht="17" x14ac:dyDescent="0.35">
      <c r="A118" s="88" t="s">
        <v>1269</v>
      </c>
    </row>
    <row r="119" spans="1:1" ht="17" x14ac:dyDescent="0.35">
      <c r="A119" s="88" t="s">
        <v>1270</v>
      </c>
    </row>
    <row r="120" spans="1:1" ht="17" x14ac:dyDescent="0.35">
      <c r="A120" s="88" t="s">
        <v>1271</v>
      </c>
    </row>
    <row r="121" spans="1:1" ht="17" x14ac:dyDescent="0.35">
      <c r="A121" s="93" t="s">
        <v>1272</v>
      </c>
    </row>
    <row r="122" spans="1:1" ht="17" x14ac:dyDescent="0.35">
      <c r="A122" s="85" t="s">
        <v>1273</v>
      </c>
    </row>
    <row r="123" spans="1:1" ht="17" x14ac:dyDescent="0.35">
      <c r="A123" s="85" t="s">
        <v>1274</v>
      </c>
    </row>
    <row r="124" spans="1:1" ht="17" x14ac:dyDescent="0.35">
      <c r="A124" s="88" t="s">
        <v>1275</v>
      </c>
    </row>
    <row r="125" spans="1:1" ht="17" x14ac:dyDescent="0.35">
      <c r="A125" s="88" t="s">
        <v>1276</v>
      </c>
    </row>
    <row r="126" spans="1:1" ht="17" x14ac:dyDescent="0.35">
      <c r="A126" s="88" t="s">
        <v>1277</v>
      </c>
    </row>
    <row r="127" spans="1:1" ht="17" x14ac:dyDescent="0.35">
      <c r="A127" s="88" t="s">
        <v>1278</v>
      </c>
    </row>
    <row r="128" spans="1:1" ht="17" x14ac:dyDescent="0.35">
      <c r="A128" s="88" t="s">
        <v>1279</v>
      </c>
    </row>
    <row r="129" spans="1:1" ht="17" x14ac:dyDescent="0.35">
      <c r="A129" s="93" t="s">
        <v>1280</v>
      </c>
    </row>
    <row r="130" spans="1:1" ht="34" x14ac:dyDescent="0.35">
      <c r="A130" s="88" t="s">
        <v>1281</v>
      </c>
    </row>
    <row r="131" spans="1:1" ht="68" x14ac:dyDescent="0.35">
      <c r="A131" s="88" t="s">
        <v>1282</v>
      </c>
    </row>
    <row r="132" spans="1:1" ht="34" x14ac:dyDescent="0.35">
      <c r="A132" s="88" t="s">
        <v>1283</v>
      </c>
    </row>
    <row r="133" spans="1:1" ht="17" x14ac:dyDescent="0.35">
      <c r="A133" s="93" t="s">
        <v>1284</v>
      </c>
    </row>
    <row r="134" spans="1:1" ht="34" x14ac:dyDescent="0.35">
      <c r="A134" s="85" t="s">
        <v>1285</v>
      </c>
    </row>
    <row r="135" spans="1:1" ht="17" x14ac:dyDescent="0.35">
      <c r="A135" s="85"/>
    </row>
    <row r="136" spans="1:1" ht="18.5" x14ac:dyDescent="0.35">
      <c r="A136" s="86" t="s">
        <v>1286</v>
      </c>
    </row>
    <row r="137" spans="1:1" ht="17" x14ac:dyDescent="0.35">
      <c r="A137" s="88" t="s">
        <v>1287</v>
      </c>
    </row>
    <row r="138" spans="1:1" ht="34" x14ac:dyDescent="0.35">
      <c r="A138" s="90" t="s">
        <v>1288</v>
      </c>
    </row>
    <row r="139" spans="1:1" ht="34" x14ac:dyDescent="0.35">
      <c r="A139" s="90" t="s">
        <v>1289</v>
      </c>
    </row>
    <row r="140" spans="1:1" ht="17" x14ac:dyDescent="0.35">
      <c r="A140" s="89" t="s">
        <v>1290</v>
      </c>
    </row>
    <row r="141" spans="1:1" ht="17" x14ac:dyDescent="0.35">
      <c r="A141" s="94" t="s">
        <v>1291</v>
      </c>
    </row>
    <row r="142" spans="1:1" ht="34" x14ac:dyDescent="0.4">
      <c r="A142" s="91" t="s">
        <v>1292</v>
      </c>
    </row>
    <row r="143" spans="1:1" ht="17" x14ac:dyDescent="0.35">
      <c r="A143" s="90" t="s">
        <v>1293</v>
      </c>
    </row>
    <row r="144" spans="1:1" ht="17" x14ac:dyDescent="0.35">
      <c r="A144" s="90" t="s">
        <v>1294</v>
      </c>
    </row>
    <row r="145" spans="1:1" ht="17" x14ac:dyDescent="0.35">
      <c r="A145" s="94" t="s">
        <v>1295</v>
      </c>
    </row>
    <row r="146" spans="1:1" ht="17" x14ac:dyDescent="0.35">
      <c r="A146" s="89" t="s">
        <v>1296</v>
      </c>
    </row>
    <row r="147" spans="1:1" ht="17" x14ac:dyDescent="0.35">
      <c r="A147" s="94" t="s">
        <v>1297</v>
      </c>
    </row>
    <row r="148" spans="1:1" ht="17" x14ac:dyDescent="0.35">
      <c r="A148" s="90" t="s">
        <v>1298</v>
      </c>
    </row>
    <row r="149" spans="1:1" ht="17" x14ac:dyDescent="0.35">
      <c r="A149" s="90" t="s">
        <v>1299</v>
      </c>
    </row>
    <row r="150" spans="1:1" ht="17" x14ac:dyDescent="0.35">
      <c r="A150" s="90" t="s">
        <v>1300</v>
      </c>
    </row>
    <row r="151" spans="1:1" ht="34" x14ac:dyDescent="0.35">
      <c r="A151" s="94" t="s">
        <v>1301</v>
      </c>
    </row>
    <row r="152" spans="1:1" ht="17" x14ac:dyDescent="0.35">
      <c r="A152" s="89" t="s">
        <v>1302</v>
      </c>
    </row>
    <row r="153" spans="1:1" ht="17" x14ac:dyDescent="0.35">
      <c r="A153" s="90" t="s">
        <v>1303</v>
      </c>
    </row>
    <row r="154" spans="1:1" ht="17" x14ac:dyDescent="0.35">
      <c r="A154" s="90" t="s">
        <v>1304</v>
      </c>
    </row>
    <row r="155" spans="1:1" ht="17" x14ac:dyDescent="0.35">
      <c r="A155" s="90" t="s">
        <v>1305</v>
      </c>
    </row>
    <row r="156" spans="1:1" ht="17" x14ac:dyDescent="0.35">
      <c r="A156" s="90" t="s">
        <v>1306</v>
      </c>
    </row>
    <row r="157" spans="1:1" ht="34" x14ac:dyDescent="0.35">
      <c r="A157" s="90" t="s">
        <v>1307</v>
      </c>
    </row>
    <row r="158" spans="1:1" ht="34" x14ac:dyDescent="0.35">
      <c r="A158" s="90" t="s">
        <v>1308</v>
      </c>
    </row>
    <row r="159" spans="1:1" ht="17" x14ac:dyDescent="0.35">
      <c r="A159" s="89" t="s">
        <v>1309</v>
      </c>
    </row>
    <row r="160" spans="1:1" ht="34" x14ac:dyDescent="0.35">
      <c r="A160" s="90" t="s">
        <v>1310</v>
      </c>
    </row>
    <row r="161" spans="1:1" ht="34" x14ac:dyDescent="0.35">
      <c r="A161" s="90" t="s">
        <v>1311</v>
      </c>
    </row>
    <row r="162" spans="1:1" ht="17" x14ac:dyDescent="0.35">
      <c r="A162" s="90" t="s">
        <v>1312</v>
      </c>
    </row>
    <row r="163" spans="1:1" ht="17" x14ac:dyDescent="0.35">
      <c r="A163" s="89" t="s">
        <v>1313</v>
      </c>
    </row>
    <row r="164" spans="1:1" ht="34" x14ac:dyDescent="0.4">
      <c r="A164" s="96" t="s">
        <v>1328</v>
      </c>
    </row>
    <row r="165" spans="1:1" ht="34" x14ac:dyDescent="0.35">
      <c r="A165" s="90" t="s">
        <v>1314</v>
      </c>
    </row>
    <row r="166" spans="1:1" ht="17" x14ac:dyDescent="0.35">
      <c r="A166" s="89" t="s">
        <v>1315</v>
      </c>
    </row>
    <row r="167" spans="1:1" ht="17" x14ac:dyDescent="0.35">
      <c r="A167" s="90" t="s">
        <v>1316</v>
      </c>
    </row>
    <row r="168" spans="1:1" ht="17" x14ac:dyDescent="0.35">
      <c r="A168" s="89" t="s">
        <v>1317</v>
      </c>
    </row>
    <row r="169" spans="1:1" ht="17" x14ac:dyDescent="0.4">
      <c r="A169" s="91" t="s">
        <v>1318</v>
      </c>
    </row>
    <row r="170" spans="1:1" ht="17" x14ac:dyDescent="0.4">
      <c r="A170" s="91"/>
    </row>
    <row r="171" spans="1:1" ht="17" x14ac:dyDescent="0.4">
      <c r="A171" s="91"/>
    </row>
    <row r="172" spans="1:1" ht="17" x14ac:dyDescent="0.4">
      <c r="A172" s="91"/>
    </row>
    <row r="173" spans="1:1" ht="17" x14ac:dyDescent="0.4">
      <c r="A173" s="91"/>
    </row>
    <row r="174" spans="1:1" ht="17" x14ac:dyDescent="0.4">
      <c r="A174" s="91"/>
    </row>
  </sheetData>
  <sheetProtection password="B0C4" sheet="1" objects="1" scenarios="1"/>
  <pageMargins left="0.70866141732283472" right="0.70866141732283472" top="0.55118110236220474" bottom="0.35433070866141736" header="0.11811023622047245" footer="0.31496062992125984"/>
  <pageSetup paperSize="9" scale="50" fitToHeight="0" orientation="landscape" r:id="rId1"/>
  <rowBreaks count="1" manualBreakCount="1">
    <brk id="3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B2:M25"/>
  <sheetViews>
    <sheetView showGridLines="0" topLeftCell="C14" zoomScaleNormal="100" workbookViewId="0">
      <selection activeCell="B21" sqref="B21"/>
    </sheetView>
  </sheetViews>
  <sheetFormatPr baseColWidth="10" defaultRowHeight="14.5" x14ac:dyDescent="0.35"/>
  <cols>
    <col min="2" max="2" width="31.81640625" bestFit="1" customWidth="1"/>
  </cols>
  <sheetData>
    <row r="2" spans="2:13" ht="15" thickBot="1" x14ac:dyDescent="0.4"/>
    <row r="3" spans="2:13" x14ac:dyDescent="0.35">
      <c r="B3" s="498"/>
      <c r="C3" s="499"/>
      <c r="D3" s="499"/>
      <c r="E3" s="499"/>
      <c r="F3" s="499"/>
      <c r="G3" s="499"/>
      <c r="H3" s="499"/>
      <c r="I3" s="499"/>
      <c r="J3" s="499"/>
      <c r="K3" s="499"/>
      <c r="L3" s="499"/>
      <c r="M3" s="500"/>
    </row>
    <row r="4" spans="2:13" x14ac:dyDescent="0.35">
      <c r="B4" s="440"/>
      <c r="C4" s="297"/>
      <c r="D4" s="297"/>
      <c r="E4" s="297"/>
      <c r="F4" s="297"/>
      <c r="G4" s="297"/>
      <c r="H4" s="297"/>
      <c r="I4" s="297"/>
      <c r="J4" s="297"/>
      <c r="K4" s="297"/>
      <c r="L4" s="297"/>
      <c r="M4" s="298"/>
    </row>
    <row r="5" spans="2:13" x14ac:dyDescent="0.35">
      <c r="B5" s="440"/>
      <c r="C5" s="297"/>
      <c r="D5" s="297"/>
      <c r="E5" s="297"/>
      <c r="F5" s="297"/>
      <c r="G5" s="297"/>
      <c r="H5" s="297"/>
      <c r="I5" s="297"/>
      <c r="J5" s="297"/>
      <c r="K5" s="297"/>
      <c r="L5" s="297"/>
      <c r="M5" s="298"/>
    </row>
    <row r="6" spans="2:13" x14ac:dyDescent="0.35">
      <c r="B6" s="440"/>
      <c r="C6" s="297"/>
      <c r="D6" s="297"/>
      <c r="E6" s="297"/>
      <c r="F6" s="297"/>
      <c r="G6" s="297"/>
      <c r="H6" s="297"/>
      <c r="I6" s="297"/>
      <c r="J6" s="297"/>
      <c r="K6" s="297"/>
      <c r="L6" s="297"/>
      <c r="M6" s="298"/>
    </row>
    <row r="7" spans="2:13" x14ac:dyDescent="0.35">
      <c r="B7" s="440"/>
      <c r="C7" s="297"/>
      <c r="D7" s="297"/>
      <c r="E7" s="297"/>
      <c r="F7" s="297"/>
      <c r="G7" s="297"/>
      <c r="H7" s="297"/>
      <c r="I7" s="297"/>
      <c r="J7" s="297"/>
      <c r="K7" s="297"/>
      <c r="L7" s="297"/>
      <c r="M7" s="298"/>
    </row>
    <row r="8" spans="2:13" x14ac:dyDescent="0.35">
      <c r="B8" s="440"/>
      <c r="C8" s="297"/>
      <c r="D8" s="297"/>
      <c r="E8" s="297"/>
      <c r="F8" s="297"/>
      <c r="G8" s="297"/>
      <c r="H8" s="297"/>
      <c r="I8" s="297"/>
      <c r="J8" s="297"/>
      <c r="K8" s="297"/>
      <c r="L8" s="297"/>
      <c r="M8" s="298"/>
    </row>
    <row r="9" spans="2:13" x14ac:dyDescent="0.35">
      <c r="B9" s="440"/>
      <c r="C9" s="297"/>
      <c r="D9" s="297"/>
      <c r="E9" s="297"/>
      <c r="F9" s="297"/>
      <c r="G9" s="297"/>
      <c r="H9" s="297"/>
      <c r="I9" s="297"/>
      <c r="J9" s="297"/>
      <c r="K9" s="297"/>
      <c r="L9" s="297"/>
      <c r="M9" s="298"/>
    </row>
    <row r="10" spans="2:13" x14ac:dyDescent="0.35">
      <c r="B10" s="440"/>
      <c r="C10" s="297"/>
      <c r="D10" s="297"/>
      <c r="E10" s="297"/>
      <c r="F10" s="297"/>
      <c r="G10" s="297"/>
      <c r="H10" s="297"/>
      <c r="I10" s="297"/>
      <c r="J10" s="297"/>
      <c r="K10" s="297"/>
      <c r="L10" s="297"/>
      <c r="M10" s="298"/>
    </row>
    <row r="11" spans="2:13" x14ac:dyDescent="0.35">
      <c r="B11" s="440"/>
      <c r="C11" s="297"/>
      <c r="D11" s="297"/>
      <c r="E11" s="297"/>
      <c r="F11" s="297"/>
      <c r="G11" s="297"/>
      <c r="H11" s="297"/>
      <c r="I11" s="297"/>
      <c r="J11" s="297"/>
      <c r="K11" s="297"/>
      <c r="L11" s="297"/>
      <c r="M11" s="298"/>
    </row>
    <row r="12" spans="2:13" x14ac:dyDescent="0.35">
      <c r="B12" s="440"/>
      <c r="C12" s="297"/>
      <c r="D12" s="297"/>
      <c r="E12" s="297"/>
      <c r="F12" s="297"/>
      <c r="G12" s="297"/>
      <c r="H12" s="297"/>
      <c r="I12" s="297"/>
      <c r="J12" s="297"/>
      <c r="K12" s="297"/>
      <c r="L12" s="297"/>
      <c r="M12" s="298"/>
    </row>
    <row r="13" spans="2:13" s="501" customFormat="1" ht="45" x14ac:dyDescent="0.9">
      <c r="B13" s="638" t="s">
        <v>1766</v>
      </c>
      <c r="C13" s="639"/>
      <c r="D13" s="639"/>
      <c r="E13" s="639"/>
      <c r="F13" s="639"/>
      <c r="G13" s="639"/>
      <c r="H13" s="639"/>
      <c r="I13" s="639"/>
      <c r="J13" s="639"/>
      <c r="K13" s="639"/>
      <c r="L13" s="639"/>
      <c r="M13" s="640"/>
    </row>
    <row r="14" spans="2:13" s="501" customFormat="1" ht="30" x14ac:dyDescent="0.6">
      <c r="B14" s="502"/>
      <c r="C14" s="503"/>
      <c r="D14" s="503"/>
      <c r="E14" s="503"/>
      <c r="F14" s="503"/>
      <c r="G14" s="503"/>
      <c r="H14" s="503"/>
      <c r="I14" s="503"/>
      <c r="J14" s="503"/>
      <c r="K14" s="503"/>
      <c r="L14" s="503"/>
      <c r="M14" s="504"/>
    </row>
    <row r="15" spans="2:13" s="501" customFormat="1" ht="35" x14ac:dyDescent="0.7">
      <c r="B15" s="641" t="s">
        <v>1767</v>
      </c>
      <c r="C15" s="642"/>
      <c r="D15" s="642"/>
      <c r="E15" s="642"/>
      <c r="F15" s="642"/>
      <c r="G15" s="642"/>
      <c r="H15" s="642"/>
      <c r="I15" s="642"/>
      <c r="J15" s="642"/>
      <c r="K15" s="642"/>
      <c r="L15" s="642"/>
      <c r="M15" s="643"/>
    </row>
    <row r="16" spans="2:13" s="505" customFormat="1" ht="28" x14ac:dyDescent="0.6">
      <c r="B16" s="644" t="s">
        <v>1768</v>
      </c>
      <c r="C16" s="645"/>
      <c r="D16" s="645"/>
      <c r="E16" s="645"/>
      <c r="F16" s="645"/>
      <c r="G16" s="645"/>
      <c r="H16" s="645"/>
      <c r="I16" s="645"/>
      <c r="J16" s="645"/>
      <c r="K16" s="645"/>
      <c r="L16" s="645"/>
      <c r="M16" s="646"/>
    </row>
    <row r="17" spans="2:13" s="505" customFormat="1" ht="23" x14ac:dyDescent="0.5">
      <c r="B17" s="506"/>
      <c r="C17" s="507"/>
      <c r="D17" s="507"/>
      <c r="E17" s="507"/>
      <c r="F17" s="507"/>
      <c r="G17" s="507"/>
      <c r="H17" s="507"/>
      <c r="I17" s="507"/>
      <c r="J17" s="507"/>
      <c r="K17" s="507"/>
      <c r="L17" s="507"/>
      <c r="M17" s="508"/>
    </row>
    <row r="18" spans="2:13" s="505" customFormat="1" ht="23" x14ac:dyDescent="0.5">
      <c r="B18" s="506"/>
      <c r="C18" s="507"/>
      <c r="D18" s="507"/>
      <c r="E18" s="507"/>
      <c r="F18" s="507"/>
      <c r="G18" s="507"/>
      <c r="H18" s="507"/>
      <c r="I18" s="507"/>
      <c r="J18" s="507"/>
      <c r="K18" s="507"/>
      <c r="L18" s="507"/>
      <c r="M18" s="508"/>
    </row>
    <row r="19" spans="2:13" s="505" customFormat="1" ht="23" x14ac:dyDescent="0.5">
      <c r="B19" s="506"/>
      <c r="C19" s="507"/>
      <c r="D19" s="507"/>
      <c r="E19" s="507"/>
      <c r="F19" s="507"/>
      <c r="G19" s="507"/>
      <c r="H19" s="507"/>
      <c r="I19" s="507"/>
      <c r="J19" s="507"/>
      <c r="K19" s="507"/>
      <c r="L19" s="507"/>
      <c r="M19" s="508"/>
    </row>
    <row r="20" spans="2:13" s="501" customFormat="1" ht="30" x14ac:dyDescent="0.6">
      <c r="B20" s="647">
        <v>44196</v>
      </c>
      <c r="C20" s="648"/>
      <c r="D20" s="648"/>
      <c r="E20" s="648"/>
      <c r="F20" s="648"/>
      <c r="G20" s="648"/>
      <c r="H20" s="648"/>
      <c r="I20" s="648"/>
      <c r="J20" s="648"/>
      <c r="K20" s="648"/>
      <c r="L20" s="648"/>
      <c r="M20" s="649"/>
    </row>
    <row r="21" spans="2:13" s="501" customFormat="1" x14ac:dyDescent="0.35">
      <c r="B21" s="509"/>
      <c r="C21" s="503"/>
      <c r="D21" s="503"/>
      <c r="E21" s="503"/>
      <c r="F21" s="503"/>
      <c r="G21" s="503"/>
      <c r="H21" s="503"/>
      <c r="I21" s="503"/>
      <c r="J21" s="503"/>
      <c r="K21" s="503"/>
      <c r="L21" s="503"/>
      <c r="M21" s="504"/>
    </row>
    <row r="22" spans="2:13" x14ac:dyDescent="0.35">
      <c r="B22" s="440"/>
      <c r="C22" s="297"/>
      <c r="D22" s="297"/>
      <c r="E22" s="297"/>
      <c r="F22" s="297"/>
      <c r="G22" s="297"/>
      <c r="H22" s="297"/>
      <c r="I22" s="297"/>
      <c r="J22" s="297"/>
      <c r="K22" s="297"/>
      <c r="L22" s="297"/>
      <c r="M22" s="298"/>
    </row>
    <row r="23" spans="2:13" x14ac:dyDescent="0.35">
      <c r="B23" s="440"/>
      <c r="C23" s="297"/>
      <c r="D23" s="297"/>
      <c r="E23" s="297"/>
      <c r="F23" s="297"/>
      <c r="G23" s="297"/>
      <c r="H23" s="297"/>
      <c r="I23" s="297"/>
      <c r="J23" s="297"/>
      <c r="K23" s="297"/>
      <c r="L23" s="297"/>
      <c r="M23" s="298"/>
    </row>
    <row r="24" spans="2:13" x14ac:dyDescent="0.35">
      <c r="B24" s="440"/>
      <c r="C24" s="297"/>
      <c r="D24" s="297"/>
      <c r="E24" s="297"/>
      <c r="F24" s="297"/>
      <c r="G24" s="297"/>
      <c r="H24" s="297"/>
      <c r="I24" s="297"/>
      <c r="J24" s="297"/>
      <c r="K24" s="297"/>
      <c r="L24" s="297"/>
      <c r="M24" s="298"/>
    </row>
    <row r="25" spans="2:13" ht="15" thickBot="1" x14ac:dyDescent="0.4">
      <c r="B25" s="510"/>
      <c r="C25" s="377"/>
      <c r="D25" s="377"/>
      <c r="E25" s="377"/>
      <c r="F25" s="377"/>
      <c r="G25" s="377"/>
      <c r="H25" s="377"/>
      <c r="I25" s="377"/>
      <c r="J25" s="377"/>
      <c r="K25" s="377"/>
      <c r="L25" s="377"/>
      <c r="M25" s="378"/>
    </row>
  </sheetData>
  <sheetProtection password="B0C4" sheet="1" objects="1" scenarios="1"/>
  <mergeCells count="4">
    <mergeCell ref="B13:M13"/>
    <mergeCell ref="B15:M15"/>
    <mergeCell ref="B16:M16"/>
    <mergeCell ref="B20:M20"/>
  </mergeCells>
  <printOptions horizontalCentered="1" verticalCentered="1"/>
  <pageMargins left="0.70866141732283472" right="0.70866141732283472" top="0.74803149606299213" bottom="0.74803149606299213" header="0.31496062992125984" footer="0.31496062992125984"/>
  <pageSetup paperSize="9" scale="5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M232"/>
  <sheetViews>
    <sheetView topLeftCell="D127" zoomScale="60" zoomScaleNormal="60" workbookViewId="0">
      <selection activeCell="B137" sqref="B137"/>
    </sheetView>
  </sheetViews>
  <sheetFormatPr baseColWidth="10" defaultRowHeight="14.5" x14ac:dyDescent="0.35"/>
  <cols>
    <col min="1" max="1" width="3.453125" customWidth="1"/>
    <col min="3" max="3" width="23.7265625" customWidth="1"/>
    <col min="4" max="4" width="23.54296875" customWidth="1"/>
    <col min="5" max="5" width="14.81640625" customWidth="1"/>
    <col min="6" max="6" width="15.81640625" customWidth="1"/>
    <col min="7" max="7" width="17" customWidth="1"/>
    <col min="8" max="9" width="15.81640625" customWidth="1"/>
  </cols>
  <sheetData>
    <row r="1" spans="2:12" ht="15" thickBot="1" x14ac:dyDescent="0.4"/>
    <row r="2" spans="2:12" x14ac:dyDescent="0.35">
      <c r="B2" s="144"/>
      <c r="C2" s="145" t="s">
        <v>1510</v>
      </c>
      <c r="D2" s="146"/>
      <c r="E2" s="146"/>
      <c r="F2" s="146"/>
      <c r="G2" s="146"/>
      <c r="H2" s="146"/>
      <c r="I2" s="146"/>
      <c r="J2" s="146"/>
      <c r="K2" s="146"/>
      <c r="L2" s="147"/>
    </row>
    <row r="3" spans="2:12" x14ac:dyDescent="0.35">
      <c r="B3" s="148"/>
      <c r="C3" s="149"/>
      <c r="D3" s="149"/>
      <c r="E3" s="149"/>
      <c r="F3" s="149"/>
      <c r="G3" s="149"/>
      <c r="H3" s="149"/>
      <c r="I3" s="149"/>
      <c r="J3" s="149"/>
      <c r="K3" s="149"/>
      <c r="L3" s="150"/>
    </row>
    <row r="4" spans="2:12" x14ac:dyDescent="0.35">
      <c r="B4" s="148"/>
      <c r="C4" s="151" t="s">
        <v>1511</v>
      </c>
      <c r="D4" s="653" t="s">
        <v>1334</v>
      </c>
      <c r="E4" s="654"/>
      <c r="F4" s="655"/>
      <c r="G4" s="149"/>
      <c r="H4" s="149"/>
      <c r="I4" s="149"/>
      <c r="J4" s="149"/>
      <c r="K4" s="149"/>
      <c r="L4" s="150"/>
    </row>
    <row r="5" spans="2:12" x14ac:dyDescent="0.35">
      <c r="B5" s="148"/>
      <c r="C5" s="151" t="s">
        <v>1381</v>
      </c>
      <c r="D5" s="152">
        <v>44196</v>
      </c>
      <c r="E5" s="149"/>
      <c r="F5" s="149"/>
      <c r="G5" s="149"/>
      <c r="H5" s="149"/>
      <c r="I5" s="149"/>
      <c r="J5" s="149"/>
      <c r="K5" s="149"/>
      <c r="L5" s="150"/>
    </row>
    <row r="6" spans="2:12" x14ac:dyDescent="0.35">
      <c r="B6" s="148"/>
      <c r="C6" s="149"/>
      <c r="D6" s="149"/>
      <c r="E6" s="149"/>
      <c r="F6" s="149"/>
      <c r="G6" s="149"/>
      <c r="H6" s="149"/>
      <c r="I6" s="149"/>
      <c r="J6" s="149"/>
      <c r="K6" s="149"/>
      <c r="L6" s="150"/>
    </row>
    <row r="7" spans="2:12" x14ac:dyDescent="0.35">
      <c r="B7" s="148"/>
      <c r="C7" s="149"/>
      <c r="D7" s="153"/>
      <c r="E7" s="149"/>
      <c r="F7" s="149"/>
      <c r="G7" s="149"/>
      <c r="H7" s="149"/>
      <c r="I7" s="149"/>
      <c r="J7" s="149"/>
      <c r="K7" s="149"/>
      <c r="L7" s="150"/>
    </row>
    <row r="8" spans="2:12" x14ac:dyDescent="0.35">
      <c r="B8" s="154">
        <v>1</v>
      </c>
      <c r="C8" s="155" t="s">
        <v>1512</v>
      </c>
      <c r="D8" s="156"/>
      <c r="E8" s="156"/>
      <c r="F8" s="156"/>
      <c r="G8" s="156"/>
      <c r="H8" s="156"/>
      <c r="I8" s="156"/>
      <c r="J8" s="156"/>
      <c r="K8" s="156"/>
      <c r="L8" s="157"/>
    </row>
    <row r="9" spans="2:12" x14ac:dyDescent="0.35">
      <c r="B9" s="148"/>
      <c r="C9" s="149"/>
      <c r="D9" s="149"/>
      <c r="E9" s="149"/>
      <c r="F9" s="149"/>
      <c r="G9" s="149"/>
      <c r="H9" s="149"/>
      <c r="I9" s="149"/>
      <c r="J9" s="149"/>
      <c r="K9" s="149"/>
      <c r="L9" s="150"/>
    </row>
    <row r="10" spans="2:12" x14ac:dyDescent="0.35">
      <c r="B10" s="148"/>
      <c r="C10" s="149"/>
      <c r="D10" s="149"/>
      <c r="E10" s="149"/>
      <c r="F10" s="149"/>
      <c r="G10" s="149"/>
      <c r="H10" s="149"/>
      <c r="I10" s="149"/>
      <c r="J10" s="149"/>
      <c r="K10" s="149"/>
      <c r="L10" s="150"/>
    </row>
    <row r="11" spans="2:12" x14ac:dyDescent="0.35">
      <c r="B11" s="148" t="s">
        <v>1382</v>
      </c>
      <c r="C11" s="158" t="s">
        <v>1383</v>
      </c>
      <c r="D11" s="159"/>
      <c r="E11" s="160"/>
      <c r="F11" s="161" t="s">
        <v>1513</v>
      </c>
      <c r="G11" s="162"/>
      <c r="H11" s="162"/>
      <c r="I11" s="163"/>
      <c r="J11" s="149"/>
      <c r="K11" s="149"/>
      <c r="L11" s="150"/>
    </row>
    <row r="12" spans="2:12" x14ac:dyDescent="0.35">
      <c r="B12" s="148"/>
      <c r="C12" s="164" t="s">
        <v>1384</v>
      </c>
      <c r="D12" s="165"/>
      <c r="E12" s="166"/>
      <c r="F12" s="161" t="s">
        <v>1514</v>
      </c>
      <c r="G12" s="162"/>
      <c r="H12" s="162"/>
      <c r="I12" s="163"/>
      <c r="J12" s="149"/>
      <c r="K12" s="149"/>
      <c r="L12" s="150"/>
    </row>
    <row r="13" spans="2:12" x14ac:dyDescent="0.35">
      <c r="B13" s="148"/>
      <c r="C13" s="167" t="s">
        <v>1385</v>
      </c>
      <c r="D13" s="168"/>
      <c r="E13" s="169"/>
      <c r="F13" s="170" t="s">
        <v>1515</v>
      </c>
      <c r="G13" s="171"/>
      <c r="H13" s="171"/>
      <c r="I13" s="172"/>
      <c r="J13" s="149"/>
      <c r="K13" s="149"/>
      <c r="L13" s="150"/>
    </row>
    <row r="14" spans="2:12" x14ac:dyDescent="0.35">
      <c r="B14" s="148"/>
      <c r="C14" s="173"/>
      <c r="D14" s="173"/>
      <c r="E14" s="173"/>
      <c r="F14" s="173"/>
      <c r="G14" s="174"/>
      <c r="H14" s="149"/>
      <c r="I14" s="149"/>
      <c r="J14" s="149"/>
      <c r="K14" s="149"/>
      <c r="L14" s="150"/>
    </row>
    <row r="15" spans="2:12" x14ac:dyDescent="0.35">
      <c r="B15" s="148"/>
      <c r="C15" s="173"/>
      <c r="D15" s="173"/>
      <c r="E15" s="173"/>
      <c r="F15" s="173"/>
      <c r="G15" s="174"/>
      <c r="H15" s="149"/>
      <c r="I15" s="149"/>
      <c r="J15" s="149"/>
      <c r="K15" s="149"/>
      <c r="L15" s="150"/>
    </row>
    <row r="16" spans="2:12" x14ac:dyDescent="0.35">
      <c r="B16" s="148" t="s">
        <v>1386</v>
      </c>
      <c r="C16" s="173"/>
      <c r="D16" s="173"/>
      <c r="E16" s="173"/>
      <c r="F16" s="173"/>
      <c r="G16" s="175" t="s">
        <v>1387</v>
      </c>
      <c r="H16" s="176" t="s">
        <v>1388</v>
      </c>
      <c r="I16" s="177" t="s">
        <v>1389</v>
      </c>
      <c r="J16" s="149"/>
      <c r="K16" s="149"/>
      <c r="L16" s="150"/>
    </row>
    <row r="17" spans="2:12" x14ac:dyDescent="0.35">
      <c r="B17" s="148"/>
      <c r="C17" s="158"/>
      <c r="D17" s="159"/>
      <c r="E17" s="159"/>
      <c r="F17" s="178" t="s">
        <v>1391</v>
      </c>
      <c r="G17" s="179" t="s">
        <v>1913</v>
      </c>
      <c r="H17" s="180"/>
      <c r="I17" s="181" t="s">
        <v>1517</v>
      </c>
      <c r="J17" s="182"/>
      <c r="K17" s="149"/>
      <c r="L17" s="150"/>
    </row>
    <row r="18" spans="2:12" x14ac:dyDescent="0.35">
      <c r="B18" s="148"/>
      <c r="C18" s="183" t="s">
        <v>1390</v>
      </c>
      <c r="D18" s="184"/>
      <c r="E18" s="184"/>
      <c r="F18" s="185" t="s">
        <v>1392</v>
      </c>
      <c r="G18" s="186" t="s">
        <v>1912</v>
      </c>
      <c r="H18" s="187"/>
      <c r="I18" s="181" t="s">
        <v>1921</v>
      </c>
      <c r="J18" s="182"/>
      <c r="K18" s="149"/>
      <c r="L18" s="150"/>
    </row>
    <row r="19" spans="2:12" x14ac:dyDescent="0.35">
      <c r="B19" s="148"/>
      <c r="C19" s="183"/>
      <c r="D19" s="184"/>
      <c r="E19" s="184"/>
      <c r="F19" s="188" t="s">
        <v>1762</v>
      </c>
      <c r="G19" s="189" t="s">
        <v>1763</v>
      </c>
      <c r="H19" s="190"/>
      <c r="I19" s="181" t="s">
        <v>1517</v>
      </c>
      <c r="J19" s="182"/>
      <c r="K19" s="149"/>
      <c r="L19" s="150"/>
    </row>
    <row r="20" spans="2:12" x14ac:dyDescent="0.35">
      <c r="B20" s="148"/>
      <c r="C20" s="167"/>
      <c r="D20" s="168"/>
      <c r="E20" s="168"/>
      <c r="F20" s="188" t="s">
        <v>1393</v>
      </c>
      <c r="G20" s="189" t="s">
        <v>1516</v>
      </c>
      <c r="H20" s="190"/>
      <c r="I20" s="187" t="s">
        <v>1921</v>
      </c>
      <c r="J20" s="182"/>
      <c r="K20" s="149"/>
      <c r="L20" s="150"/>
    </row>
    <row r="21" spans="2:12" x14ac:dyDescent="0.35">
      <c r="B21" s="148"/>
      <c r="C21" s="173"/>
      <c r="D21" s="173"/>
      <c r="E21" s="173"/>
      <c r="F21" s="173"/>
      <c r="G21" s="182"/>
      <c r="H21" s="182"/>
      <c r="I21" s="182"/>
      <c r="J21" s="149"/>
      <c r="K21" s="149"/>
      <c r="L21" s="150"/>
    </row>
    <row r="22" spans="2:12" x14ac:dyDescent="0.35">
      <c r="B22" s="148"/>
      <c r="C22" s="173"/>
      <c r="D22" s="173"/>
      <c r="E22" s="173"/>
      <c r="F22" s="173"/>
      <c r="G22" s="182"/>
      <c r="H22" s="182"/>
      <c r="I22" s="182"/>
      <c r="J22" s="149"/>
      <c r="K22" s="149"/>
      <c r="L22" s="150"/>
    </row>
    <row r="23" spans="2:12" x14ac:dyDescent="0.35">
      <c r="B23" s="148" t="s">
        <v>1394</v>
      </c>
      <c r="C23" s="149"/>
      <c r="D23" s="149"/>
      <c r="E23" s="149"/>
      <c r="F23" s="149"/>
      <c r="G23" s="176" t="s">
        <v>1387</v>
      </c>
      <c r="H23" s="176" t="s">
        <v>1395</v>
      </c>
      <c r="I23" s="176" t="s">
        <v>1389</v>
      </c>
      <c r="J23" s="149"/>
      <c r="K23" s="149"/>
      <c r="L23" s="150"/>
    </row>
    <row r="24" spans="2:12" x14ac:dyDescent="0.35">
      <c r="B24" s="191"/>
      <c r="C24" s="158"/>
      <c r="D24" s="159"/>
      <c r="E24" s="159"/>
      <c r="F24" s="185" t="s">
        <v>1392</v>
      </c>
      <c r="G24" s="179" t="s">
        <v>1518</v>
      </c>
      <c r="H24" s="187"/>
      <c r="I24" s="187"/>
      <c r="J24" s="149"/>
      <c r="K24" s="149"/>
      <c r="L24" s="150"/>
    </row>
    <row r="25" spans="2:12" x14ac:dyDescent="0.35">
      <c r="B25" s="148"/>
      <c r="C25" s="183" t="s">
        <v>1396</v>
      </c>
      <c r="D25" s="184"/>
      <c r="E25" s="184"/>
      <c r="F25" s="188" t="s">
        <v>1762</v>
      </c>
      <c r="G25" s="186" t="s">
        <v>1518</v>
      </c>
      <c r="H25" s="187"/>
      <c r="I25" s="187"/>
      <c r="J25" s="149"/>
      <c r="K25" s="149"/>
      <c r="L25" s="150"/>
    </row>
    <row r="26" spans="2:12" x14ac:dyDescent="0.35">
      <c r="B26" s="148"/>
      <c r="C26" s="167"/>
      <c r="D26" s="168"/>
      <c r="E26" s="168"/>
      <c r="F26" s="188" t="s">
        <v>1393</v>
      </c>
      <c r="G26" s="189" t="s">
        <v>1518</v>
      </c>
      <c r="H26" s="187"/>
      <c r="I26" s="187"/>
      <c r="J26" s="149"/>
      <c r="K26" s="149"/>
      <c r="L26" s="150"/>
    </row>
    <row r="27" spans="2:12" x14ac:dyDescent="0.35">
      <c r="B27" s="148"/>
      <c r="C27" s="173"/>
      <c r="D27" s="173"/>
      <c r="E27" s="173"/>
      <c r="F27" s="173"/>
      <c r="G27" s="182"/>
      <c r="H27" s="182"/>
      <c r="I27" s="182"/>
      <c r="J27" s="149"/>
      <c r="K27" s="149"/>
      <c r="L27" s="150"/>
    </row>
    <row r="28" spans="2:12" x14ac:dyDescent="0.35">
      <c r="B28" s="148"/>
      <c r="C28" s="173"/>
      <c r="D28" s="173"/>
      <c r="E28" s="173"/>
      <c r="F28" s="173"/>
      <c r="G28" s="182"/>
      <c r="H28" s="182"/>
      <c r="I28" s="182"/>
      <c r="J28" s="149"/>
      <c r="K28" s="149"/>
      <c r="L28" s="150"/>
    </row>
    <row r="29" spans="2:12" x14ac:dyDescent="0.35">
      <c r="B29" s="148"/>
      <c r="C29" s="173" t="s">
        <v>1914</v>
      </c>
      <c r="D29" s="173"/>
      <c r="E29" s="173"/>
      <c r="F29" s="176" t="s">
        <v>1398</v>
      </c>
      <c r="G29" s="173"/>
      <c r="H29" s="149"/>
      <c r="I29" s="149"/>
      <c r="J29" s="149"/>
      <c r="K29" s="149"/>
      <c r="L29" s="150"/>
    </row>
    <row r="30" spans="2:12" x14ac:dyDescent="0.35">
      <c r="B30" s="148" t="s">
        <v>1397</v>
      </c>
      <c r="C30" s="158" t="s">
        <v>1519</v>
      </c>
      <c r="D30" s="192"/>
      <c r="E30" s="193">
        <v>0.155</v>
      </c>
      <c r="F30" s="194">
        <v>44012</v>
      </c>
      <c r="G30" s="195"/>
      <c r="H30" s="149"/>
      <c r="I30" s="149"/>
      <c r="J30" s="149"/>
      <c r="K30" s="149"/>
      <c r="L30" s="150"/>
    </row>
    <row r="31" spans="2:12" x14ac:dyDescent="0.35">
      <c r="B31" s="148"/>
      <c r="C31" s="183" t="s">
        <v>1520</v>
      </c>
      <c r="D31" s="196"/>
      <c r="E31" s="193">
        <v>0.1326</v>
      </c>
      <c r="F31" s="194">
        <v>44196</v>
      </c>
      <c r="G31" s="195" t="s">
        <v>1966</v>
      </c>
      <c r="H31" s="149"/>
      <c r="I31" s="149"/>
      <c r="J31" s="149"/>
      <c r="K31" s="149"/>
      <c r="L31" s="150"/>
    </row>
    <row r="32" spans="2:12" x14ac:dyDescent="0.35">
      <c r="B32" s="148"/>
      <c r="C32" s="183" t="s">
        <v>1521</v>
      </c>
      <c r="D32" s="196"/>
      <c r="E32" s="197">
        <v>0.254</v>
      </c>
      <c r="F32" s="194">
        <v>44196</v>
      </c>
      <c r="G32" s="195" t="s">
        <v>1966</v>
      </c>
      <c r="H32" s="149"/>
      <c r="I32" s="149"/>
      <c r="J32" s="149"/>
      <c r="K32" s="149"/>
      <c r="L32" s="150"/>
    </row>
    <row r="33" spans="2:12" x14ac:dyDescent="0.35">
      <c r="B33" s="148"/>
      <c r="C33" s="167" t="s">
        <v>1522</v>
      </c>
      <c r="D33" s="198"/>
      <c r="E33" s="193">
        <v>0.254</v>
      </c>
      <c r="F33" s="194">
        <v>44196</v>
      </c>
      <c r="G33" s="195" t="s">
        <v>1966</v>
      </c>
      <c r="H33" s="149"/>
      <c r="I33" s="149"/>
      <c r="J33" s="149"/>
      <c r="K33" s="149"/>
      <c r="L33" s="150"/>
    </row>
    <row r="34" spans="2:12" x14ac:dyDescent="0.35">
      <c r="B34" s="148"/>
      <c r="C34" s="149"/>
      <c r="D34" s="149"/>
      <c r="E34" s="149"/>
      <c r="F34" s="149"/>
      <c r="G34" s="149"/>
      <c r="H34" s="149"/>
      <c r="I34" s="149"/>
      <c r="J34" s="149"/>
      <c r="K34" s="149"/>
      <c r="L34" s="150"/>
    </row>
    <row r="35" spans="2:12" x14ac:dyDescent="0.35">
      <c r="B35" s="148"/>
      <c r="C35" s="149"/>
      <c r="D35" s="149"/>
      <c r="E35" s="149"/>
      <c r="F35" s="149"/>
      <c r="G35" s="149"/>
      <c r="H35" s="149"/>
      <c r="I35" s="149"/>
      <c r="J35" s="149"/>
      <c r="K35" s="149"/>
      <c r="L35" s="150"/>
    </row>
    <row r="36" spans="2:12" x14ac:dyDescent="0.35">
      <c r="B36" s="154">
        <v>2</v>
      </c>
      <c r="C36" s="155" t="s">
        <v>1399</v>
      </c>
      <c r="D36" s="156"/>
      <c r="E36" s="156"/>
      <c r="F36" s="156"/>
      <c r="G36" s="156"/>
      <c r="H36" s="156"/>
      <c r="I36" s="156"/>
      <c r="J36" s="156"/>
      <c r="K36" s="156"/>
      <c r="L36" s="157"/>
    </row>
    <row r="37" spans="2:12" x14ac:dyDescent="0.35">
      <c r="B37" s="199"/>
      <c r="C37" s="149"/>
      <c r="D37" s="149"/>
      <c r="E37" s="149"/>
      <c r="F37" s="149"/>
      <c r="G37" s="149"/>
      <c r="H37" s="149"/>
      <c r="I37" s="149"/>
      <c r="J37" s="149"/>
      <c r="K37" s="149"/>
      <c r="L37" s="150"/>
    </row>
    <row r="38" spans="2:12" x14ac:dyDescent="0.35">
      <c r="B38" s="199"/>
      <c r="C38" s="149"/>
      <c r="D38" s="149"/>
      <c r="E38" s="149"/>
      <c r="F38" s="149"/>
      <c r="G38" s="149"/>
      <c r="H38" s="149"/>
      <c r="I38" s="149"/>
      <c r="J38" s="149"/>
      <c r="K38" s="149"/>
      <c r="L38" s="150"/>
    </row>
    <row r="39" spans="2:12" x14ac:dyDescent="0.35">
      <c r="B39" s="199" t="s">
        <v>1400</v>
      </c>
      <c r="C39" s="200" t="s">
        <v>1523</v>
      </c>
      <c r="D39" s="201"/>
      <c r="E39" s="201"/>
      <c r="F39" s="201"/>
      <c r="G39" s="201"/>
      <c r="H39" s="201"/>
      <c r="I39" s="201"/>
      <c r="J39" s="201"/>
      <c r="K39" s="201"/>
      <c r="L39" s="202"/>
    </row>
    <row r="40" spans="2:12" x14ac:dyDescent="0.35">
      <c r="B40" s="199"/>
      <c r="C40" s="200"/>
      <c r="D40" s="201"/>
      <c r="E40" s="201"/>
      <c r="F40" s="201"/>
      <c r="G40" s="201"/>
      <c r="H40" s="201"/>
      <c r="I40" s="201"/>
      <c r="J40" s="201"/>
      <c r="K40" s="201"/>
      <c r="L40" s="202"/>
    </row>
    <row r="41" spans="2:12" x14ac:dyDescent="0.35">
      <c r="B41" s="199"/>
      <c r="C41" s="158" t="s">
        <v>1524</v>
      </c>
      <c r="D41" s="159"/>
      <c r="E41" s="159"/>
      <c r="F41" s="656" t="s">
        <v>1334</v>
      </c>
      <c r="G41" s="657"/>
      <c r="H41" s="657"/>
      <c r="I41" s="149"/>
      <c r="J41" s="149"/>
      <c r="K41" s="149"/>
      <c r="L41" s="150"/>
    </row>
    <row r="42" spans="2:12" x14ac:dyDescent="0.35">
      <c r="B42" s="199"/>
      <c r="C42" s="164" t="s">
        <v>1525</v>
      </c>
      <c r="D42" s="165"/>
      <c r="E42" s="165"/>
      <c r="F42" s="656" t="s">
        <v>553</v>
      </c>
      <c r="G42" s="657"/>
      <c r="H42" s="657"/>
      <c r="I42" s="149"/>
      <c r="J42" s="149"/>
      <c r="K42" s="149"/>
      <c r="L42" s="150"/>
    </row>
    <row r="43" spans="2:12" x14ac:dyDescent="0.35">
      <c r="B43" s="199"/>
      <c r="C43" s="164" t="s">
        <v>1526</v>
      </c>
      <c r="D43" s="165"/>
      <c r="E43" s="165"/>
      <c r="F43" s="656" t="s">
        <v>1335</v>
      </c>
      <c r="G43" s="657"/>
      <c r="H43" s="657"/>
      <c r="I43" s="149"/>
      <c r="J43" s="149"/>
      <c r="K43" s="149"/>
      <c r="L43" s="150"/>
    </row>
    <row r="44" spans="2:12" x14ac:dyDescent="0.35">
      <c r="B44" s="199"/>
      <c r="C44" s="173"/>
      <c r="D44" s="173"/>
      <c r="E44" s="173"/>
      <c r="F44" s="174"/>
      <c r="G44" s="149"/>
      <c r="H44" s="149"/>
      <c r="I44" s="149"/>
      <c r="J44" s="149"/>
      <c r="K44" s="149"/>
      <c r="L44" s="150"/>
    </row>
    <row r="45" spans="2:12" x14ac:dyDescent="0.35">
      <c r="B45" s="199"/>
      <c r="C45" s="164" t="s">
        <v>1527</v>
      </c>
      <c r="D45" s="165"/>
      <c r="E45" s="166"/>
      <c r="F45" s="650" t="s">
        <v>1338</v>
      </c>
      <c r="G45" s="651"/>
      <c r="H45" s="651"/>
      <c r="I45" s="652"/>
      <c r="J45" s="149"/>
      <c r="K45" s="149"/>
      <c r="L45" s="150"/>
    </row>
    <row r="46" spans="2:12" x14ac:dyDescent="0.35">
      <c r="B46" s="199"/>
      <c r="C46" s="183" t="s">
        <v>1528</v>
      </c>
      <c r="D46" s="184"/>
      <c r="E46" s="203"/>
      <c r="F46" s="650" t="s">
        <v>1336</v>
      </c>
      <c r="G46" s="651"/>
      <c r="H46" s="651"/>
      <c r="I46" s="652"/>
      <c r="J46" s="149"/>
      <c r="K46" s="149"/>
      <c r="L46" s="150"/>
    </row>
    <row r="47" spans="2:12" x14ac:dyDescent="0.35">
      <c r="B47" s="199"/>
      <c r="C47" s="164" t="s">
        <v>1529</v>
      </c>
      <c r="D47" s="165"/>
      <c r="E47" s="166"/>
      <c r="F47" s="650" t="s">
        <v>1336</v>
      </c>
      <c r="G47" s="651"/>
      <c r="H47" s="651"/>
      <c r="I47" s="652"/>
      <c r="J47" s="149"/>
      <c r="K47" s="149"/>
      <c r="L47" s="150"/>
    </row>
    <row r="48" spans="2:12" x14ac:dyDescent="0.35">
      <c r="B48" s="199"/>
      <c r="C48" s="173"/>
      <c r="D48" s="149"/>
      <c r="E48" s="149"/>
      <c r="F48" s="149"/>
      <c r="G48" s="149"/>
      <c r="H48" s="149"/>
      <c r="I48" s="149"/>
      <c r="J48" s="149"/>
      <c r="K48" s="149"/>
      <c r="L48" s="150"/>
    </row>
    <row r="49" spans="2:12" x14ac:dyDescent="0.35">
      <c r="B49" s="199"/>
      <c r="C49" s="173"/>
      <c r="D49" s="149"/>
      <c r="E49" s="149"/>
      <c r="F49" s="149"/>
      <c r="G49" s="149"/>
      <c r="H49" s="149"/>
      <c r="I49" s="149"/>
      <c r="J49" s="149"/>
      <c r="K49" s="149"/>
      <c r="L49" s="150"/>
    </row>
    <row r="50" spans="2:12" x14ac:dyDescent="0.35">
      <c r="B50" s="199" t="s">
        <v>1408</v>
      </c>
      <c r="C50" s="200" t="s">
        <v>1401</v>
      </c>
      <c r="D50" s="201"/>
      <c r="E50" s="201"/>
      <c r="F50" s="201"/>
      <c r="G50" s="201"/>
      <c r="H50" s="201"/>
      <c r="I50" s="201"/>
      <c r="J50" s="201"/>
      <c r="K50" s="201"/>
      <c r="L50" s="202"/>
    </row>
    <row r="51" spans="2:12" x14ac:dyDescent="0.35">
      <c r="B51" s="199"/>
      <c r="C51" s="200"/>
      <c r="D51" s="204"/>
      <c r="E51" s="201"/>
      <c r="F51" s="201"/>
      <c r="G51" s="201"/>
      <c r="H51" s="201"/>
      <c r="I51" s="201"/>
      <c r="J51" s="201"/>
      <c r="K51" s="201"/>
      <c r="L51" s="202"/>
    </row>
    <row r="52" spans="2:12" x14ac:dyDescent="0.35">
      <c r="B52" s="199"/>
      <c r="C52" s="200"/>
      <c r="D52" s="173"/>
      <c r="E52" s="201"/>
      <c r="F52" s="205" t="s">
        <v>94</v>
      </c>
      <c r="G52" s="205" t="s">
        <v>1530</v>
      </c>
      <c r="H52" s="182"/>
      <c r="I52" s="201"/>
      <c r="J52" s="201"/>
      <c r="K52" s="201"/>
      <c r="L52" s="202"/>
    </row>
    <row r="53" spans="2:12" x14ac:dyDescent="0.35">
      <c r="B53" s="199"/>
      <c r="C53" s="206"/>
      <c r="D53" s="206"/>
      <c r="E53" s="201"/>
      <c r="F53" s="207" t="s">
        <v>1402</v>
      </c>
      <c r="G53" s="207" t="s">
        <v>1531</v>
      </c>
      <c r="H53" s="182"/>
      <c r="I53" s="201"/>
      <c r="J53" s="201"/>
      <c r="K53" s="201"/>
      <c r="L53" s="202"/>
    </row>
    <row r="54" spans="2:12" x14ac:dyDescent="0.35">
      <c r="B54" s="199"/>
      <c r="C54" s="158" t="s">
        <v>1403</v>
      </c>
      <c r="D54" s="208" t="s">
        <v>1886</v>
      </c>
      <c r="E54" s="209"/>
      <c r="F54" s="210">
        <v>23190.670999999998</v>
      </c>
      <c r="G54" s="551"/>
      <c r="H54" s="211"/>
      <c r="I54" s="149"/>
      <c r="J54" s="149"/>
      <c r="K54" s="149"/>
      <c r="L54" s="150"/>
    </row>
    <row r="55" spans="2:12" x14ac:dyDescent="0.35">
      <c r="B55" s="199"/>
      <c r="C55" s="183"/>
      <c r="D55" s="208" t="s">
        <v>1404</v>
      </c>
      <c r="E55" s="209"/>
      <c r="F55" s="210">
        <v>601.80999999999995</v>
      </c>
      <c r="G55" s="552"/>
      <c r="H55" s="149"/>
      <c r="I55" s="149"/>
      <c r="J55" s="149"/>
      <c r="K55" s="149"/>
      <c r="L55" s="150"/>
    </row>
    <row r="56" spans="2:12" x14ac:dyDescent="0.35">
      <c r="B56" s="199"/>
      <c r="C56" s="183"/>
      <c r="D56" s="208" t="s">
        <v>1405</v>
      </c>
      <c r="E56" s="209"/>
      <c r="F56" s="210">
        <v>35441.89</v>
      </c>
      <c r="G56" s="552"/>
      <c r="H56" s="212"/>
      <c r="I56" s="213"/>
      <c r="J56" s="149"/>
      <c r="K56" s="149"/>
      <c r="L56" s="150"/>
    </row>
    <row r="57" spans="2:12" x14ac:dyDescent="0.35">
      <c r="B57" s="199"/>
      <c r="C57" s="183"/>
      <c r="D57" s="208" t="s">
        <v>1885</v>
      </c>
      <c r="E57" s="209"/>
      <c r="F57" s="210">
        <v>7307.9970000000003</v>
      </c>
      <c r="G57" s="552"/>
      <c r="H57" s="149"/>
      <c r="I57" s="214"/>
      <c r="J57" s="149"/>
      <c r="K57" s="149"/>
      <c r="L57" s="150"/>
    </row>
    <row r="58" spans="2:12" x14ac:dyDescent="0.35">
      <c r="B58" s="199"/>
      <c r="C58" s="183"/>
      <c r="D58" s="208" t="s">
        <v>92</v>
      </c>
      <c r="E58" s="209"/>
      <c r="F58" s="210">
        <v>718.23</v>
      </c>
      <c r="G58" s="552"/>
      <c r="H58" s="149"/>
      <c r="I58" s="213"/>
      <c r="J58" s="149"/>
      <c r="K58" s="149"/>
      <c r="L58" s="150"/>
    </row>
    <row r="59" spans="2:12" x14ac:dyDescent="0.35">
      <c r="B59" s="199"/>
      <c r="C59" s="660" t="s">
        <v>94</v>
      </c>
      <c r="D59" s="661"/>
      <c r="E59" s="662"/>
      <c r="F59" s="215">
        <f>SUM(F54:F58)</f>
        <v>67260.597999999998</v>
      </c>
      <c r="G59" s="215"/>
      <c r="H59" s="213"/>
      <c r="I59" s="213"/>
      <c r="J59" s="149"/>
      <c r="K59" s="149"/>
      <c r="L59" s="150"/>
    </row>
    <row r="60" spans="2:12" x14ac:dyDescent="0.35">
      <c r="B60" s="199"/>
      <c r="C60" s="173" t="s">
        <v>1968</v>
      </c>
      <c r="D60" s="149"/>
      <c r="E60" s="149"/>
      <c r="F60" s="149"/>
      <c r="G60" s="149"/>
      <c r="H60" s="149"/>
      <c r="I60" s="149"/>
      <c r="J60" s="149"/>
      <c r="K60" s="149"/>
      <c r="L60" s="150"/>
    </row>
    <row r="61" spans="2:12" x14ac:dyDescent="0.35">
      <c r="B61" s="199"/>
      <c r="C61" s="173"/>
      <c r="D61" s="149"/>
      <c r="E61" s="149"/>
      <c r="F61" s="149"/>
      <c r="G61" s="149"/>
      <c r="H61" s="149"/>
      <c r="I61" s="149"/>
      <c r="J61" s="149"/>
      <c r="K61" s="149"/>
      <c r="L61" s="150"/>
    </row>
    <row r="62" spans="2:12" ht="6.75" customHeight="1" x14ac:dyDescent="0.35">
      <c r="B62" s="199"/>
      <c r="C62" s="173"/>
      <c r="D62" s="149"/>
      <c r="E62" s="149"/>
      <c r="F62" s="149"/>
      <c r="G62" s="149"/>
      <c r="H62" s="149"/>
      <c r="I62" s="149"/>
      <c r="J62" s="149"/>
      <c r="K62" s="149"/>
      <c r="L62" s="150"/>
    </row>
    <row r="63" spans="2:12" x14ac:dyDescent="0.35">
      <c r="B63" s="199"/>
      <c r="C63" s="216" t="s">
        <v>1407</v>
      </c>
      <c r="D63" s="217"/>
      <c r="E63" s="218"/>
      <c r="F63" s="219">
        <v>55824.258000000002</v>
      </c>
      <c r="G63" s="149"/>
      <c r="H63" s="149"/>
      <c r="I63" s="149"/>
      <c r="J63" s="149"/>
      <c r="K63" s="149"/>
      <c r="L63" s="150"/>
    </row>
    <row r="64" spans="2:12" x14ac:dyDescent="0.35">
      <c r="B64" s="199"/>
      <c r="C64" s="149"/>
      <c r="D64" s="149"/>
      <c r="E64" s="149"/>
      <c r="F64" s="149"/>
      <c r="G64" s="149"/>
      <c r="H64" s="149"/>
      <c r="I64" s="149"/>
      <c r="J64" s="149"/>
      <c r="K64" s="149"/>
      <c r="L64" s="150"/>
    </row>
    <row r="65" spans="2:12" x14ac:dyDescent="0.35">
      <c r="B65" s="199"/>
      <c r="C65" s="149"/>
      <c r="D65" s="149"/>
      <c r="E65" s="149"/>
      <c r="F65" s="149"/>
      <c r="G65" s="149"/>
      <c r="H65" s="149"/>
      <c r="I65" s="149"/>
      <c r="J65" s="149"/>
      <c r="K65" s="149"/>
      <c r="L65" s="150"/>
    </row>
    <row r="66" spans="2:12" x14ac:dyDescent="0.35">
      <c r="B66" s="199" t="s">
        <v>1411</v>
      </c>
      <c r="C66" s="200" t="s">
        <v>1532</v>
      </c>
      <c r="D66" s="201"/>
      <c r="E66" s="201"/>
      <c r="F66" s="201"/>
      <c r="G66" s="201"/>
      <c r="H66" s="201"/>
      <c r="I66" s="201"/>
      <c r="J66" s="201"/>
      <c r="K66" s="201"/>
      <c r="L66" s="202"/>
    </row>
    <row r="67" spans="2:12" x14ac:dyDescent="0.35">
      <c r="B67" s="199"/>
      <c r="C67" s="200"/>
      <c r="D67" s="201"/>
      <c r="E67" s="201"/>
      <c r="F67" s="201"/>
      <c r="G67" s="201"/>
      <c r="H67" s="201"/>
      <c r="I67" s="201"/>
      <c r="J67" s="201"/>
      <c r="K67" s="201"/>
      <c r="L67" s="202"/>
    </row>
    <row r="68" spans="2:12" x14ac:dyDescent="0.35">
      <c r="B68" s="199"/>
      <c r="C68" s="149"/>
      <c r="D68" s="220" t="s">
        <v>1533</v>
      </c>
      <c r="E68" s="220" t="s">
        <v>1534</v>
      </c>
      <c r="F68" s="149"/>
      <c r="G68" s="149"/>
      <c r="H68" s="149"/>
      <c r="I68" s="149"/>
      <c r="J68" s="149"/>
      <c r="K68" s="149"/>
      <c r="L68" s="150"/>
    </row>
    <row r="69" spans="2:12" x14ac:dyDescent="0.35">
      <c r="B69" s="199"/>
      <c r="C69" s="221" t="s">
        <v>1535</v>
      </c>
      <c r="D69" s="222">
        <v>1.05</v>
      </c>
      <c r="E69" s="222">
        <v>1.0973999999999999</v>
      </c>
      <c r="F69" s="195" t="s">
        <v>1967</v>
      </c>
      <c r="G69" s="149"/>
      <c r="H69" s="149"/>
      <c r="I69" s="149"/>
      <c r="J69" s="149"/>
      <c r="K69" s="149"/>
      <c r="L69" s="150"/>
    </row>
    <row r="70" spans="2:12" x14ac:dyDescent="0.35">
      <c r="B70" s="199"/>
      <c r="C70" s="221" t="s">
        <v>1536</v>
      </c>
      <c r="D70" s="223"/>
      <c r="E70" s="223"/>
      <c r="F70" s="149"/>
      <c r="G70" s="149"/>
      <c r="H70" s="149"/>
      <c r="I70" s="149"/>
      <c r="J70" s="149"/>
      <c r="K70" s="149"/>
      <c r="L70" s="150"/>
    </row>
    <row r="71" spans="2:12" x14ac:dyDescent="0.35">
      <c r="B71" s="199"/>
      <c r="C71" s="221" t="s">
        <v>92</v>
      </c>
      <c r="D71" s="223">
        <v>0.05</v>
      </c>
      <c r="E71" s="224">
        <v>0.1888</v>
      </c>
      <c r="F71" s="195" t="s">
        <v>1537</v>
      </c>
      <c r="G71" s="149"/>
      <c r="H71" s="149"/>
      <c r="I71" s="149"/>
      <c r="J71" s="149"/>
      <c r="K71" s="149"/>
      <c r="L71" s="150"/>
    </row>
    <row r="72" spans="2:12" x14ac:dyDescent="0.35">
      <c r="B72" s="199"/>
      <c r="C72" s="173"/>
      <c r="D72" s="201"/>
      <c r="E72" s="173"/>
      <c r="F72" s="149"/>
      <c r="G72" s="149"/>
      <c r="H72" s="149"/>
      <c r="I72" s="149"/>
      <c r="J72" s="149"/>
      <c r="K72" s="149"/>
      <c r="L72" s="150"/>
    </row>
    <row r="73" spans="2:12" ht="8.25" customHeight="1" x14ac:dyDescent="0.35">
      <c r="B73" s="199"/>
      <c r="C73" s="173"/>
      <c r="D73" s="201"/>
      <c r="E73" s="173"/>
      <c r="F73" s="149"/>
      <c r="G73" s="149"/>
      <c r="H73" s="149"/>
      <c r="I73" s="149"/>
      <c r="J73" s="149"/>
      <c r="K73" s="149"/>
      <c r="L73" s="150"/>
    </row>
    <row r="74" spans="2:12" x14ac:dyDescent="0.35">
      <c r="B74" s="199" t="s">
        <v>1538</v>
      </c>
      <c r="C74" s="200" t="s">
        <v>1409</v>
      </c>
      <c r="D74" s="201"/>
      <c r="E74" s="173"/>
      <c r="F74" s="149"/>
      <c r="G74" s="149"/>
      <c r="H74" s="149"/>
      <c r="I74" s="149"/>
      <c r="J74" s="149"/>
      <c r="K74" s="149"/>
      <c r="L74" s="150"/>
    </row>
    <row r="75" spans="2:12" x14ac:dyDescent="0.35">
      <c r="B75" s="199"/>
      <c r="C75" s="173"/>
      <c r="D75" s="201"/>
      <c r="E75" s="173"/>
      <c r="F75" s="149"/>
      <c r="G75" s="149"/>
      <c r="H75" s="149"/>
      <c r="I75" s="149"/>
      <c r="J75" s="149"/>
      <c r="K75" s="149"/>
      <c r="L75" s="150"/>
    </row>
    <row r="76" spans="2:12" x14ac:dyDescent="0.35">
      <c r="B76" s="199"/>
      <c r="C76" s="173"/>
      <c r="D76" s="201"/>
      <c r="E76" s="173"/>
      <c r="F76" s="205" t="s">
        <v>1387</v>
      </c>
      <c r="G76" s="205" t="s">
        <v>1388</v>
      </c>
      <c r="H76" s="205" t="s">
        <v>1389</v>
      </c>
      <c r="I76" s="149"/>
      <c r="J76" s="149"/>
      <c r="K76" s="149"/>
      <c r="L76" s="150"/>
    </row>
    <row r="77" spans="2:12" x14ac:dyDescent="0.35">
      <c r="B77" s="199"/>
      <c r="C77" s="663" t="s">
        <v>1410</v>
      </c>
      <c r="D77" s="664"/>
      <c r="E77" s="185" t="s">
        <v>1392</v>
      </c>
      <c r="F77" s="186" t="s">
        <v>1539</v>
      </c>
      <c r="G77" s="187"/>
      <c r="H77" s="187" t="s">
        <v>1517</v>
      </c>
      <c r="I77" s="182"/>
      <c r="J77" s="149"/>
      <c r="K77" s="149"/>
      <c r="L77" s="150"/>
    </row>
    <row r="78" spans="2:12" x14ac:dyDescent="0.35">
      <c r="B78" s="199"/>
      <c r="C78" s="665"/>
      <c r="D78" s="666"/>
      <c r="E78" s="188" t="s">
        <v>1762</v>
      </c>
      <c r="F78" s="189" t="s">
        <v>1540</v>
      </c>
      <c r="G78" s="187"/>
      <c r="H78" s="187" t="s">
        <v>1517</v>
      </c>
      <c r="I78" s="182"/>
      <c r="J78" s="149"/>
      <c r="K78" s="149"/>
      <c r="L78" s="150"/>
    </row>
    <row r="79" spans="2:12" x14ac:dyDescent="0.35">
      <c r="B79" s="199"/>
      <c r="C79" s="667"/>
      <c r="D79" s="668"/>
      <c r="E79" s="188" t="s">
        <v>1393</v>
      </c>
      <c r="F79" s="189" t="s">
        <v>1540</v>
      </c>
      <c r="G79" s="187"/>
      <c r="H79" s="187" t="s">
        <v>1517</v>
      </c>
      <c r="I79" s="173"/>
      <c r="J79" s="149"/>
      <c r="K79" s="149"/>
      <c r="L79" s="150"/>
    </row>
    <row r="80" spans="2:12" x14ac:dyDescent="0.35">
      <c r="B80" s="199"/>
      <c r="C80" s="149"/>
      <c r="D80" s="149"/>
      <c r="E80" s="149"/>
      <c r="F80" s="149"/>
      <c r="G80" s="149"/>
      <c r="H80" s="149"/>
      <c r="I80" s="149"/>
      <c r="J80" s="149"/>
      <c r="K80" s="149"/>
      <c r="L80" s="150"/>
    </row>
    <row r="81" spans="2:12" x14ac:dyDescent="0.35">
      <c r="B81" s="199"/>
      <c r="C81" s="149"/>
      <c r="D81" s="149"/>
      <c r="E81" s="149"/>
      <c r="F81" s="149"/>
      <c r="G81" s="149"/>
      <c r="H81" s="149"/>
      <c r="I81" s="149"/>
      <c r="J81" s="149"/>
      <c r="K81" s="149"/>
      <c r="L81" s="150"/>
    </row>
    <row r="82" spans="2:12" x14ac:dyDescent="0.35">
      <c r="B82" s="199" t="s">
        <v>1541</v>
      </c>
      <c r="C82" s="200" t="s">
        <v>1412</v>
      </c>
      <c r="D82" s="225"/>
      <c r="E82" s="149"/>
      <c r="F82" s="149"/>
      <c r="G82" s="149"/>
      <c r="H82" s="149"/>
      <c r="I82" s="149"/>
      <c r="J82" s="149"/>
      <c r="K82" s="149"/>
      <c r="L82" s="150"/>
    </row>
    <row r="83" spans="2:12" x14ac:dyDescent="0.35">
      <c r="B83" s="226"/>
      <c r="C83" s="225"/>
      <c r="D83" s="225"/>
      <c r="E83" s="149"/>
      <c r="F83" s="149"/>
      <c r="G83" s="149"/>
      <c r="H83" s="149"/>
      <c r="I83" s="149"/>
      <c r="J83" s="149"/>
      <c r="K83" s="149"/>
      <c r="L83" s="150"/>
    </row>
    <row r="84" spans="2:12" x14ac:dyDescent="0.35">
      <c r="B84" s="199"/>
      <c r="C84" s="216" t="s">
        <v>1413</v>
      </c>
      <c r="D84" s="217"/>
      <c r="E84" s="218"/>
      <c r="F84" s="227" t="s">
        <v>1414</v>
      </c>
      <c r="G84" s="149"/>
      <c r="H84" s="149"/>
      <c r="I84" s="149"/>
      <c r="J84" s="149"/>
      <c r="K84" s="149"/>
      <c r="L84" s="150"/>
    </row>
    <row r="85" spans="2:12" x14ac:dyDescent="0.35">
      <c r="B85" s="199"/>
      <c r="C85" s="164" t="s">
        <v>1415</v>
      </c>
      <c r="D85" s="165"/>
      <c r="E85" s="166"/>
      <c r="F85" s="228">
        <v>3154.43273516</v>
      </c>
      <c r="G85" s="149"/>
      <c r="H85" s="149"/>
      <c r="I85" s="149"/>
      <c r="J85" s="149"/>
      <c r="K85" s="149"/>
      <c r="L85" s="150"/>
    </row>
    <row r="86" spans="2:12" x14ac:dyDescent="0.35">
      <c r="B86" s="199"/>
      <c r="C86" s="164" t="s">
        <v>1416</v>
      </c>
      <c r="D86" s="165"/>
      <c r="E86" s="166"/>
      <c r="F86" s="228">
        <v>2118.4870656500002</v>
      </c>
      <c r="G86" s="149"/>
      <c r="H86" s="149"/>
      <c r="I86" s="149"/>
      <c r="J86" s="149"/>
      <c r="K86" s="149"/>
      <c r="L86" s="150"/>
    </row>
    <row r="87" spans="2:12" x14ac:dyDescent="0.35">
      <c r="B87" s="199"/>
      <c r="C87" s="164" t="s">
        <v>1417</v>
      </c>
      <c r="D87" s="165"/>
      <c r="E87" s="166"/>
      <c r="F87" s="228">
        <v>6830.9958986839902</v>
      </c>
      <c r="G87" s="149"/>
      <c r="H87" s="149"/>
      <c r="I87" s="149"/>
      <c r="J87" s="149"/>
      <c r="K87" s="149"/>
      <c r="L87" s="150"/>
    </row>
    <row r="88" spans="2:12" x14ac:dyDescent="0.35">
      <c r="B88" s="199"/>
      <c r="C88" s="208"/>
      <c r="D88" s="209"/>
      <c r="E88" s="229" t="s">
        <v>1418</v>
      </c>
      <c r="F88" s="230">
        <f>F85+F86+F87</f>
        <v>12103.915699493991</v>
      </c>
      <c r="G88" s="149"/>
      <c r="H88" s="149"/>
      <c r="I88" s="149"/>
      <c r="J88" s="149"/>
      <c r="K88" s="149"/>
      <c r="L88" s="150"/>
    </row>
    <row r="89" spans="2:12" x14ac:dyDescent="0.35">
      <c r="B89" s="199"/>
      <c r="C89" s="164" t="s">
        <v>1407</v>
      </c>
      <c r="D89" s="165"/>
      <c r="E89" s="166"/>
      <c r="F89" s="228">
        <v>55824.258000000002</v>
      </c>
      <c r="G89" s="149"/>
      <c r="H89" s="149"/>
      <c r="I89" s="149"/>
      <c r="J89" s="149"/>
      <c r="K89" s="149"/>
      <c r="L89" s="150"/>
    </row>
    <row r="90" spans="2:12" x14ac:dyDescent="0.35">
      <c r="B90" s="199"/>
      <c r="C90" s="164" t="s">
        <v>1542</v>
      </c>
      <c r="D90" s="165"/>
      <c r="E90" s="166"/>
      <c r="F90" s="228">
        <v>-116.29852065071678</v>
      </c>
      <c r="G90" s="149"/>
      <c r="H90" s="149"/>
      <c r="I90" s="149"/>
      <c r="J90" s="149"/>
      <c r="K90" s="149"/>
      <c r="L90" s="150"/>
    </row>
    <row r="91" spans="2:12" x14ac:dyDescent="0.35">
      <c r="B91" s="199"/>
      <c r="C91" s="164" t="s">
        <v>1419</v>
      </c>
      <c r="D91" s="165"/>
      <c r="E91" s="166"/>
      <c r="F91" s="228">
        <v>644.29453665672918</v>
      </c>
      <c r="G91" s="149"/>
      <c r="H91" s="149"/>
      <c r="I91" s="149"/>
      <c r="J91" s="149"/>
      <c r="K91" s="149"/>
      <c r="L91" s="150"/>
    </row>
    <row r="92" spans="2:12" x14ac:dyDescent="0.35">
      <c r="B92" s="199"/>
      <c r="C92" s="208"/>
      <c r="D92" s="209"/>
      <c r="E92" s="229" t="s">
        <v>1420</v>
      </c>
      <c r="F92" s="230">
        <f>F89+F91+F90</f>
        <v>56352.254016006016</v>
      </c>
      <c r="G92" s="149"/>
      <c r="H92" s="149"/>
      <c r="I92" s="149"/>
      <c r="J92" s="149"/>
      <c r="K92" s="149"/>
      <c r="L92" s="150"/>
    </row>
    <row r="93" spans="2:12" x14ac:dyDescent="0.35">
      <c r="B93" s="199"/>
      <c r="C93" s="231" t="s">
        <v>1421</v>
      </c>
      <c r="D93" s="232"/>
      <c r="E93" s="233"/>
      <c r="F93" s="234">
        <f>F88+F92</f>
        <v>68456.1697155</v>
      </c>
      <c r="G93" s="149"/>
      <c r="H93" s="149"/>
      <c r="I93" s="149"/>
      <c r="J93" s="149"/>
      <c r="K93" s="149"/>
      <c r="L93" s="150"/>
    </row>
    <row r="94" spans="2:12" x14ac:dyDescent="0.35">
      <c r="B94" s="199"/>
      <c r="C94" s="149"/>
      <c r="D94" s="149"/>
      <c r="E94" s="149"/>
      <c r="F94" s="149"/>
      <c r="G94" s="149"/>
      <c r="H94" s="149"/>
      <c r="I94" s="149"/>
      <c r="J94" s="149"/>
      <c r="K94" s="149"/>
      <c r="L94" s="150"/>
    </row>
    <row r="95" spans="2:12" x14ac:dyDescent="0.35">
      <c r="B95" s="235" t="s">
        <v>1543</v>
      </c>
      <c r="C95" s="236" t="s">
        <v>1544</v>
      </c>
      <c r="D95" s="237"/>
      <c r="E95" s="237"/>
      <c r="F95" s="238"/>
      <c r="G95" s="237"/>
      <c r="H95" s="237"/>
      <c r="I95" s="239"/>
      <c r="J95" s="173"/>
      <c r="K95" s="173"/>
      <c r="L95" s="240"/>
    </row>
    <row r="96" spans="2:12" x14ac:dyDescent="0.35">
      <c r="B96" s="235"/>
      <c r="C96" s="237"/>
      <c r="D96" s="237"/>
      <c r="E96" s="237"/>
      <c r="F96" s="238"/>
      <c r="G96" s="237"/>
      <c r="H96" s="237"/>
      <c r="I96" s="239"/>
      <c r="J96" s="173"/>
      <c r="K96" s="173"/>
      <c r="L96" s="240"/>
    </row>
    <row r="97" spans="2:12" x14ac:dyDescent="0.35">
      <c r="B97" s="241"/>
      <c r="C97" s="242" t="s">
        <v>1545</v>
      </c>
      <c r="D97" s="237"/>
      <c r="E97" s="237"/>
      <c r="F97" s="238"/>
      <c r="G97" s="237"/>
      <c r="H97" s="237"/>
      <c r="I97" s="239"/>
      <c r="J97" s="173"/>
      <c r="K97" s="173"/>
      <c r="L97" s="240"/>
    </row>
    <row r="98" spans="2:12" x14ac:dyDescent="0.35">
      <c r="B98" s="241"/>
      <c r="C98" s="242" t="s">
        <v>1546</v>
      </c>
      <c r="D98" s="242"/>
      <c r="E98" s="242"/>
      <c r="F98" s="238"/>
      <c r="G98" s="237"/>
      <c r="H98" s="237"/>
      <c r="I98" s="239"/>
      <c r="J98" s="173"/>
      <c r="K98" s="173"/>
      <c r="L98" s="240"/>
    </row>
    <row r="99" spans="2:12" x14ac:dyDescent="0.35">
      <c r="B99" s="241"/>
      <c r="C99" s="242" t="s">
        <v>1547</v>
      </c>
      <c r="D99" s="242"/>
      <c r="E99" s="242"/>
      <c r="F99" s="238"/>
      <c r="G99" s="237"/>
      <c r="H99" s="237"/>
      <c r="I99" s="239"/>
      <c r="J99" s="173"/>
      <c r="K99" s="173"/>
      <c r="L99" s="240"/>
    </row>
    <row r="100" spans="2:12" x14ac:dyDescent="0.35">
      <c r="B100" s="241"/>
      <c r="C100" s="242" t="s">
        <v>1548</v>
      </c>
      <c r="D100" s="242"/>
      <c r="E100" s="242"/>
      <c r="F100" s="238"/>
      <c r="G100" s="237"/>
      <c r="H100" s="237"/>
      <c r="I100" s="239"/>
      <c r="J100" s="173"/>
      <c r="K100" s="173"/>
      <c r="L100" s="240"/>
    </row>
    <row r="101" spans="2:12" x14ac:dyDescent="0.35">
      <c r="B101" s="241"/>
      <c r="C101" s="242" t="s">
        <v>1549</v>
      </c>
      <c r="D101" s="242"/>
      <c r="E101" s="242"/>
      <c r="F101" s="238"/>
      <c r="G101" s="237"/>
      <c r="H101" s="237"/>
      <c r="I101" s="239"/>
      <c r="J101" s="173"/>
      <c r="K101" s="173"/>
      <c r="L101" s="240"/>
    </row>
    <row r="102" spans="2:12" x14ac:dyDescent="0.35">
      <c r="B102" s="235"/>
      <c r="C102" s="237"/>
      <c r="D102" s="243" t="s">
        <v>1550</v>
      </c>
      <c r="E102" s="242"/>
      <c r="F102" s="238"/>
      <c r="G102" s="237"/>
      <c r="H102" s="237"/>
      <c r="I102" s="239"/>
      <c r="J102" s="173"/>
      <c r="K102" s="173"/>
      <c r="L102" s="240"/>
    </row>
    <row r="103" spans="2:12" x14ac:dyDescent="0.35">
      <c r="B103" s="235"/>
      <c r="C103" s="237"/>
      <c r="D103" s="243" t="s">
        <v>1551</v>
      </c>
      <c r="E103" s="242"/>
      <c r="F103" s="238"/>
      <c r="G103" s="237"/>
      <c r="H103" s="237"/>
      <c r="I103" s="239"/>
      <c r="J103" s="173"/>
      <c r="K103" s="173"/>
      <c r="L103" s="240"/>
    </row>
    <row r="104" spans="2:12" x14ac:dyDescent="0.35">
      <c r="B104" s="235"/>
      <c r="C104" s="237"/>
      <c r="D104" s="243" t="s">
        <v>1552</v>
      </c>
      <c r="E104" s="242"/>
      <c r="F104" s="238"/>
      <c r="G104" s="237"/>
      <c r="H104" s="237"/>
      <c r="I104" s="237"/>
      <c r="J104" s="244"/>
      <c r="K104" s="244"/>
      <c r="L104" s="240"/>
    </row>
    <row r="105" spans="2:12" x14ac:dyDescent="0.35">
      <c r="B105" s="235"/>
      <c r="C105" s="245" t="s">
        <v>1553</v>
      </c>
      <c r="D105" s="242"/>
      <c r="E105" s="242"/>
      <c r="F105" s="238"/>
      <c r="G105" s="237"/>
      <c r="H105" s="237"/>
      <c r="I105" s="237"/>
      <c r="J105" s="244"/>
      <c r="K105" s="244"/>
      <c r="L105" s="240"/>
    </row>
    <row r="106" spans="2:12" x14ac:dyDescent="0.35">
      <c r="B106" s="235"/>
      <c r="C106" s="245" t="s">
        <v>1554</v>
      </c>
      <c r="D106" s="237"/>
      <c r="E106" s="237"/>
      <c r="F106" s="238"/>
      <c r="G106" s="237"/>
      <c r="H106" s="237"/>
      <c r="I106" s="237"/>
      <c r="J106" s="244"/>
      <c r="K106" s="244"/>
      <c r="L106" s="240"/>
    </row>
    <row r="107" spans="2:12" x14ac:dyDescent="0.35">
      <c r="B107" s="235"/>
      <c r="C107" s="237"/>
      <c r="D107" s="237"/>
      <c r="E107" s="237"/>
      <c r="F107" s="237"/>
      <c r="G107" s="237"/>
      <c r="H107" s="237"/>
      <c r="I107" s="237"/>
      <c r="J107" s="244"/>
      <c r="K107" s="244"/>
      <c r="L107" s="240"/>
    </row>
    <row r="108" spans="2:12" x14ac:dyDescent="0.35">
      <c r="B108" s="235" t="s">
        <v>1555</v>
      </c>
      <c r="C108" s="236" t="s">
        <v>1556</v>
      </c>
      <c r="D108" s="246"/>
      <c r="E108" s="247" t="s">
        <v>1336</v>
      </c>
      <c r="F108" s="237"/>
      <c r="G108" s="237"/>
      <c r="H108" s="237"/>
      <c r="I108" s="237"/>
      <c r="J108" s="244"/>
      <c r="K108" s="244"/>
      <c r="L108" s="240"/>
    </row>
    <row r="109" spans="2:12" x14ac:dyDescent="0.35">
      <c r="B109" s="199"/>
      <c r="C109" s="149"/>
      <c r="D109" s="149"/>
      <c r="E109" s="149"/>
      <c r="F109" s="149"/>
      <c r="G109" s="149"/>
      <c r="H109" s="149"/>
      <c r="I109" s="149"/>
      <c r="J109" s="149"/>
      <c r="K109" s="149"/>
      <c r="L109" s="150"/>
    </row>
    <row r="110" spans="2:12" x14ac:dyDescent="0.35">
      <c r="B110" s="199"/>
      <c r="C110" s="149"/>
      <c r="D110" s="149"/>
      <c r="E110" s="149"/>
      <c r="F110" s="149"/>
      <c r="G110" s="149"/>
      <c r="H110" s="149"/>
      <c r="I110" s="149"/>
      <c r="J110" s="149"/>
      <c r="K110" s="149"/>
      <c r="L110" s="150"/>
    </row>
    <row r="111" spans="2:12" ht="15" thickBot="1" x14ac:dyDescent="0.4">
      <c r="B111" s="199"/>
      <c r="C111" s="149"/>
      <c r="D111" s="149"/>
      <c r="E111" s="149"/>
      <c r="F111" s="149"/>
      <c r="G111" s="149"/>
      <c r="H111" s="149"/>
      <c r="I111" s="149"/>
      <c r="J111" s="149"/>
      <c r="K111" s="149"/>
      <c r="L111" s="150"/>
    </row>
    <row r="112" spans="2:12" x14ac:dyDescent="0.35">
      <c r="B112" s="248">
        <v>3</v>
      </c>
      <c r="C112" s="145" t="s">
        <v>1422</v>
      </c>
      <c r="D112" s="146"/>
      <c r="E112" s="146"/>
      <c r="F112" s="146"/>
      <c r="G112" s="146"/>
      <c r="H112" s="146"/>
      <c r="I112" s="146"/>
      <c r="J112" s="146"/>
      <c r="K112" s="146"/>
      <c r="L112" s="147"/>
    </row>
    <row r="113" spans="2:12" x14ac:dyDescent="0.35">
      <c r="B113" s="249"/>
      <c r="C113" s="201"/>
      <c r="D113" s="201"/>
      <c r="E113" s="201"/>
      <c r="F113" s="201"/>
      <c r="G113" s="201"/>
      <c r="H113" s="201"/>
      <c r="I113" s="201"/>
      <c r="J113" s="201"/>
      <c r="K113" s="201"/>
      <c r="L113" s="202"/>
    </row>
    <row r="114" spans="2:12" x14ac:dyDescent="0.35">
      <c r="B114" s="148"/>
      <c r="C114" s="149"/>
      <c r="D114" s="149"/>
      <c r="E114" s="149"/>
      <c r="F114" s="149"/>
      <c r="G114" s="149"/>
      <c r="H114" s="149"/>
      <c r="I114" s="149"/>
      <c r="J114" s="149"/>
      <c r="K114" s="149"/>
      <c r="L114" s="150"/>
    </row>
    <row r="115" spans="2:12" x14ac:dyDescent="0.35">
      <c r="B115" s="148" t="s">
        <v>1423</v>
      </c>
      <c r="C115" s="200" t="s">
        <v>1424</v>
      </c>
      <c r="D115" s="149"/>
      <c r="E115" s="149"/>
      <c r="F115" s="149"/>
      <c r="G115" s="149"/>
      <c r="H115" s="149"/>
      <c r="I115" s="149"/>
      <c r="J115" s="149"/>
      <c r="K115" s="149"/>
      <c r="L115" s="150"/>
    </row>
    <row r="116" spans="2:12" x14ac:dyDescent="0.35">
      <c r="B116" s="148"/>
      <c r="C116" s="149"/>
      <c r="D116" s="149"/>
      <c r="E116" s="149"/>
      <c r="F116" s="149"/>
      <c r="G116" s="149"/>
      <c r="H116" s="149"/>
      <c r="I116" s="149"/>
      <c r="J116" s="149"/>
      <c r="K116" s="149"/>
      <c r="L116" s="150"/>
    </row>
    <row r="117" spans="2:12" x14ac:dyDescent="0.35">
      <c r="B117" s="148"/>
      <c r="C117" s="173"/>
      <c r="D117" s="173"/>
      <c r="E117" s="250" t="s">
        <v>1425</v>
      </c>
      <c r="F117" s="251" t="s">
        <v>1426</v>
      </c>
      <c r="G117" s="149"/>
      <c r="H117" s="149"/>
      <c r="I117" s="149"/>
      <c r="J117" s="149"/>
      <c r="K117" s="149"/>
      <c r="L117" s="150"/>
    </row>
    <row r="118" spans="2:12" x14ac:dyDescent="0.35">
      <c r="B118" s="148"/>
      <c r="C118" s="658" t="s">
        <v>1427</v>
      </c>
      <c r="D118" s="659"/>
      <c r="E118" s="252">
        <v>7.5861669605442748</v>
      </c>
      <c r="F118" s="252">
        <v>8.0592213538021849</v>
      </c>
      <c r="G118" s="149"/>
      <c r="H118" s="149"/>
      <c r="I118" s="149"/>
      <c r="J118" s="149"/>
      <c r="K118" s="149"/>
      <c r="L118" s="150"/>
    </row>
    <row r="119" spans="2:12" x14ac:dyDescent="0.35">
      <c r="B119" s="148"/>
      <c r="C119" s="658" t="s">
        <v>489</v>
      </c>
      <c r="D119" s="659"/>
      <c r="E119" s="669">
        <v>6.5640274966381522</v>
      </c>
      <c r="F119" s="669">
        <v>10.396100000000001</v>
      </c>
      <c r="G119" s="149"/>
      <c r="H119" s="149"/>
      <c r="I119" s="149"/>
      <c r="J119" s="149"/>
      <c r="K119" s="149"/>
      <c r="L119" s="150"/>
    </row>
    <row r="120" spans="2:12" x14ac:dyDescent="0.35">
      <c r="B120" s="148"/>
      <c r="C120" s="658" t="s">
        <v>491</v>
      </c>
      <c r="D120" s="659"/>
      <c r="E120" s="670"/>
      <c r="F120" s="670"/>
      <c r="G120" s="149"/>
      <c r="H120" s="149"/>
      <c r="I120" s="149"/>
      <c r="J120" s="149"/>
      <c r="K120" s="149"/>
      <c r="L120" s="150"/>
    </row>
    <row r="121" spans="2:12" x14ac:dyDescent="0.35">
      <c r="B121" s="148"/>
      <c r="C121" s="658" t="s">
        <v>1406</v>
      </c>
      <c r="D121" s="659"/>
      <c r="E121" s="252">
        <v>9.35E-2</v>
      </c>
      <c r="F121" s="252">
        <v>9.35E-2</v>
      </c>
      <c r="G121" s="149"/>
      <c r="H121" s="149"/>
      <c r="I121" s="149"/>
      <c r="J121" s="149"/>
      <c r="K121" s="149"/>
      <c r="L121" s="150"/>
    </row>
    <row r="122" spans="2:12" x14ac:dyDescent="0.35">
      <c r="B122" s="148"/>
      <c r="C122" s="671" t="s">
        <v>1428</v>
      </c>
      <c r="D122" s="671"/>
      <c r="E122" s="253">
        <v>6.285808238461243</v>
      </c>
      <c r="F122" s="253">
        <v>8.5231886815385796</v>
      </c>
      <c r="G122" s="149"/>
      <c r="H122" s="149"/>
      <c r="I122" s="149"/>
      <c r="J122" s="149"/>
      <c r="K122" s="149"/>
      <c r="L122" s="150"/>
    </row>
    <row r="123" spans="2:12" x14ac:dyDescent="0.35">
      <c r="B123" s="148"/>
      <c r="C123" s="173"/>
      <c r="D123" s="201"/>
      <c r="E123" s="173"/>
      <c r="F123" s="173"/>
      <c r="G123" s="149"/>
      <c r="H123" s="149"/>
      <c r="I123" s="149"/>
      <c r="J123" s="149"/>
      <c r="K123" s="149"/>
      <c r="L123" s="150"/>
    </row>
    <row r="124" spans="2:12" x14ac:dyDescent="0.35">
      <c r="B124" s="148"/>
      <c r="C124" s="671" t="s">
        <v>1429</v>
      </c>
      <c r="D124" s="671"/>
      <c r="E124" s="253">
        <v>6.9010999999999996</v>
      </c>
      <c r="F124" s="254">
        <f>E124</f>
        <v>6.9010999999999996</v>
      </c>
      <c r="G124" s="149"/>
      <c r="H124" s="149"/>
      <c r="I124" s="149"/>
      <c r="J124" s="149"/>
      <c r="K124" s="149"/>
      <c r="L124" s="150"/>
    </row>
    <row r="125" spans="2:12" x14ac:dyDescent="0.35">
      <c r="B125" s="148"/>
      <c r="C125" s="149"/>
      <c r="D125" s="149"/>
      <c r="E125" s="255"/>
      <c r="F125" s="255"/>
      <c r="G125" s="149"/>
      <c r="H125" s="149"/>
      <c r="I125" s="149"/>
      <c r="J125" s="149"/>
      <c r="K125" s="149"/>
      <c r="L125" s="150"/>
    </row>
    <row r="126" spans="2:12" x14ac:dyDescent="0.35">
      <c r="B126" s="148"/>
      <c r="C126" s="671" t="s">
        <v>1557</v>
      </c>
      <c r="D126" s="671"/>
      <c r="E126" s="253">
        <v>7.26</v>
      </c>
      <c r="F126" s="253">
        <f>E126</f>
        <v>7.26</v>
      </c>
      <c r="G126" s="149"/>
      <c r="H126" s="149"/>
      <c r="I126" s="149"/>
      <c r="J126" s="149"/>
      <c r="K126" s="149"/>
      <c r="L126" s="150"/>
    </row>
    <row r="127" spans="2:12" x14ac:dyDescent="0.35">
      <c r="B127" s="148"/>
      <c r="C127" s="149"/>
      <c r="D127" s="149"/>
      <c r="E127" s="149"/>
      <c r="F127" s="149"/>
      <c r="G127" s="149"/>
      <c r="H127" s="149"/>
      <c r="I127" s="149"/>
      <c r="J127" s="149"/>
      <c r="K127" s="149"/>
      <c r="L127" s="150"/>
    </row>
    <row r="128" spans="2:12" x14ac:dyDescent="0.35">
      <c r="B128" s="148" t="s">
        <v>1430</v>
      </c>
      <c r="C128" s="200" t="s">
        <v>1888</v>
      </c>
      <c r="D128" s="149"/>
      <c r="E128" s="149"/>
      <c r="F128" s="149"/>
      <c r="G128" s="149"/>
      <c r="H128" s="149"/>
      <c r="I128" s="149"/>
      <c r="J128" s="149"/>
      <c r="K128" s="149"/>
      <c r="L128" s="150"/>
    </row>
    <row r="129" spans="2:13" x14ac:dyDescent="0.35">
      <c r="B129" s="148"/>
      <c r="C129" s="149"/>
      <c r="D129" s="149"/>
      <c r="E129" s="149"/>
      <c r="F129" s="149"/>
      <c r="G129" s="149"/>
      <c r="H129" s="149"/>
      <c r="I129" s="149"/>
      <c r="J129" s="149"/>
      <c r="K129" s="149"/>
      <c r="L129" s="150"/>
    </row>
    <row r="130" spans="2:13" x14ac:dyDescent="0.35">
      <c r="B130" s="148"/>
      <c r="C130" s="149"/>
      <c r="D130" s="149"/>
      <c r="E130" s="256" t="s">
        <v>1431</v>
      </c>
      <c r="F130" s="205" t="s">
        <v>110</v>
      </c>
      <c r="G130" s="205" t="s">
        <v>112</v>
      </c>
      <c r="H130" s="256" t="s">
        <v>114</v>
      </c>
      <c r="I130" s="205" t="s">
        <v>116</v>
      </c>
      <c r="J130" s="205" t="s">
        <v>118</v>
      </c>
      <c r="K130" s="205" t="s">
        <v>120</v>
      </c>
      <c r="L130" s="150"/>
    </row>
    <row r="131" spans="2:13" x14ac:dyDescent="0.35">
      <c r="B131" s="148"/>
      <c r="C131" s="658" t="s">
        <v>1427</v>
      </c>
      <c r="D131" s="659"/>
      <c r="E131" s="257">
        <v>1835.316806592464</v>
      </c>
      <c r="F131" s="257">
        <v>1837.4384826157602</v>
      </c>
      <c r="G131" s="257">
        <v>2048.6964142040952</v>
      </c>
      <c r="H131" s="257">
        <v>1774.793298094691</v>
      </c>
      <c r="I131" s="257">
        <v>1331.7890425071059</v>
      </c>
      <c r="J131" s="257">
        <v>6618.7668683437378</v>
      </c>
      <c r="K131" s="257">
        <v>7058.440846950477</v>
      </c>
      <c r="L131" s="258"/>
    </row>
    <row r="132" spans="2:13" x14ac:dyDescent="0.35">
      <c r="B132" s="148"/>
      <c r="C132" s="658" t="s">
        <v>489</v>
      </c>
      <c r="D132" s="659"/>
      <c r="E132" s="672">
        <v>4726.1702381655259</v>
      </c>
      <c r="F132" s="672">
        <v>4168.0518034119405</v>
      </c>
      <c r="G132" s="672">
        <v>3677.3896788130673</v>
      </c>
      <c r="H132" s="672">
        <v>3206.0407288171004</v>
      </c>
      <c r="I132" s="672">
        <v>2753.4552827364892</v>
      </c>
      <c r="J132" s="672">
        <v>8668.7102421454492</v>
      </c>
      <c r="K132" s="672">
        <v>8843.8900259104248</v>
      </c>
      <c r="L132" s="258"/>
    </row>
    <row r="133" spans="2:13" x14ac:dyDescent="0.35">
      <c r="B133" s="148"/>
      <c r="C133" s="658" t="s">
        <v>491</v>
      </c>
      <c r="D133" s="659"/>
      <c r="E133" s="673"/>
      <c r="F133" s="673"/>
      <c r="G133" s="673"/>
      <c r="H133" s="673"/>
      <c r="I133" s="673"/>
      <c r="J133" s="673"/>
      <c r="K133" s="673"/>
      <c r="L133" s="258"/>
    </row>
    <row r="134" spans="2:13" x14ac:dyDescent="0.35">
      <c r="B134" s="148"/>
      <c r="C134" s="658" t="s">
        <v>1406</v>
      </c>
      <c r="D134" s="659"/>
      <c r="E134" s="257">
        <v>7307.9970000000003</v>
      </c>
      <c r="F134" s="210"/>
      <c r="G134" s="210"/>
      <c r="H134" s="210"/>
      <c r="I134" s="210"/>
      <c r="J134" s="210"/>
      <c r="K134" s="210"/>
      <c r="L134" s="258"/>
    </row>
    <row r="135" spans="2:13" x14ac:dyDescent="0.35">
      <c r="B135" s="148"/>
      <c r="C135" s="259"/>
      <c r="D135" s="260" t="s">
        <v>1432</v>
      </c>
      <c r="E135" s="261">
        <f>E131+E132+E134</f>
        <v>13869.48404475799</v>
      </c>
      <c r="F135" s="261">
        <f t="shared" ref="F135:K135" si="0">F131+F132+F134</f>
        <v>6005.4902860277007</v>
      </c>
      <c r="G135" s="261">
        <f t="shared" si="0"/>
        <v>5726.0860930171621</v>
      </c>
      <c r="H135" s="261">
        <f t="shared" si="0"/>
        <v>4980.8340269117916</v>
      </c>
      <c r="I135" s="261">
        <f t="shared" si="0"/>
        <v>4085.2443252435951</v>
      </c>
      <c r="J135" s="261">
        <f t="shared" si="0"/>
        <v>15287.477110489188</v>
      </c>
      <c r="K135" s="261">
        <f t="shared" si="0"/>
        <v>15902.330872860901</v>
      </c>
      <c r="L135" s="258"/>
    </row>
    <row r="136" spans="2:13" x14ac:dyDescent="0.35">
      <c r="B136" s="148"/>
      <c r="C136" s="173"/>
      <c r="D136" s="151"/>
      <c r="E136" s="255"/>
      <c r="F136" s="255"/>
      <c r="G136" s="255"/>
      <c r="H136" s="255"/>
      <c r="I136" s="255"/>
      <c r="J136" s="255"/>
      <c r="K136" s="255"/>
      <c r="L136" s="150"/>
      <c r="M136" s="262"/>
    </row>
    <row r="137" spans="2:13" x14ac:dyDescent="0.35">
      <c r="B137" s="148"/>
      <c r="C137" s="259"/>
      <c r="D137" s="260" t="s">
        <v>1433</v>
      </c>
      <c r="E137" s="261">
        <v>7167.4019999999991</v>
      </c>
      <c r="F137" s="261">
        <v>6265.5420000000004</v>
      </c>
      <c r="G137" s="261">
        <v>4504.8649999999998</v>
      </c>
      <c r="H137" s="261">
        <v>5818.6379999999999</v>
      </c>
      <c r="I137" s="261">
        <v>4982.3010000000004</v>
      </c>
      <c r="J137" s="261">
        <v>14655.096</v>
      </c>
      <c r="K137" s="261">
        <v>12314.112999999999</v>
      </c>
      <c r="L137" s="258"/>
    </row>
    <row r="138" spans="2:13" x14ac:dyDescent="0.35">
      <c r="B138" s="148"/>
      <c r="C138" s="149"/>
      <c r="D138" s="149"/>
      <c r="E138" s="149"/>
      <c r="F138" s="149"/>
      <c r="G138" s="149"/>
      <c r="H138" s="149"/>
      <c r="I138" s="213"/>
      <c r="J138" s="149"/>
      <c r="K138" s="149"/>
      <c r="L138" s="150"/>
    </row>
    <row r="139" spans="2:13" x14ac:dyDescent="0.35">
      <c r="B139" s="148"/>
      <c r="C139" s="149"/>
      <c r="D139" s="149"/>
      <c r="E139" s="149"/>
      <c r="F139" s="149"/>
      <c r="G139" s="149"/>
      <c r="H139" s="149"/>
      <c r="I139" s="149"/>
      <c r="J139" s="149"/>
      <c r="K139" s="149"/>
      <c r="L139" s="150"/>
    </row>
    <row r="140" spans="2:13" x14ac:dyDescent="0.35">
      <c r="B140" s="148" t="s">
        <v>1434</v>
      </c>
      <c r="C140" s="200" t="s">
        <v>1889</v>
      </c>
      <c r="D140" s="149"/>
      <c r="E140" s="149"/>
      <c r="F140" s="149"/>
      <c r="G140" s="149"/>
      <c r="H140" s="149"/>
      <c r="I140" s="149"/>
      <c r="J140" s="149"/>
      <c r="K140" s="149"/>
      <c r="L140" s="150"/>
    </row>
    <row r="141" spans="2:13" x14ac:dyDescent="0.35">
      <c r="B141" s="148"/>
      <c r="C141" s="149"/>
      <c r="D141" s="149"/>
      <c r="E141" s="149"/>
      <c r="F141" s="149"/>
      <c r="G141" s="149"/>
      <c r="H141" s="149"/>
      <c r="I141" s="149"/>
      <c r="J141" s="149"/>
      <c r="K141" s="149"/>
      <c r="L141" s="150"/>
    </row>
    <row r="142" spans="2:13" x14ac:dyDescent="0.35">
      <c r="B142" s="148"/>
      <c r="C142" s="149"/>
      <c r="D142" s="149"/>
      <c r="E142" s="205" t="s">
        <v>108</v>
      </c>
      <c r="F142" s="205" t="s">
        <v>110</v>
      </c>
      <c r="G142" s="205" t="s">
        <v>112</v>
      </c>
      <c r="H142" s="256" t="s">
        <v>114</v>
      </c>
      <c r="I142" s="205" t="s">
        <v>116</v>
      </c>
      <c r="J142" s="205" t="s">
        <v>118</v>
      </c>
      <c r="K142" s="205" t="s">
        <v>120</v>
      </c>
      <c r="L142" s="150"/>
    </row>
    <row r="143" spans="2:13" x14ac:dyDescent="0.35">
      <c r="B143" s="148"/>
      <c r="C143" s="658" t="s">
        <v>1427</v>
      </c>
      <c r="D143" s="659"/>
      <c r="E143" s="257">
        <v>1685.460346680617</v>
      </c>
      <c r="F143" s="257">
        <v>1708.6792601443112</v>
      </c>
      <c r="G143" s="257">
        <v>1946.1466979678692</v>
      </c>
      <c r="H143" s="257">
        <v>1689.5855102992703</v>
      </c>
      <c r="I143" s="257">
        <v>1267.9371688458732</v>
      </c>
      <c r="J143" s="257">
        <v>6501.188123271957</v>
      </c>
      <c r="K143" s="257">
        <v>7706.244652098434</v>
      </c>
      <c r="L143" s="258"/>
      <c r="M143" s="263"/>
    </row>
    <row r="144" spans="2:13" x14ac:dyDescent="0.35">
      <c r="B144" s="148"/>
      <c r="C144" s="658" t="s">
        <v>489</v>
      </c>
      <c r="D144" s="659"/>
      <c r="E144" s="672">
        <v>1958.5722248662355</v>
      </c>
      <c r="F144" s="672">
        <v>1950.7496450204374</v>
      </c>
      <c r="G144" s="672">
        <v>1985.3709955148452</v>
      </c>
      <c r="H144" s="672">
        <v>1957.1836330498575</v>
      </c>
      <c r="I144" s="672">
        <v>1897.2606108366454</v>
      </c>
      <c r="J144" s="672">
        <v>8937.1879948173191</v>
      </c>
      <c r="K144" s="672">
        <v>17357.382895894654</v>
      </c>
      <c r="L144" s="258"/>
      <c r="M144" s="561"/>
    </row>
    <row r="145" spans="2:12" x14ac:dyDescent="0.35">
      <c r="B145" s="148"/>
      <c r="C145" s="658" t="s">
        <v>491</v>
      </c>
      <c r="D145" s="659"/>
      <c r="E145" s="673">
        <v>7071</v>
      </c>
      <c r="F145" s="673"/>
      <c r="G145" s="673"/>
      <c r="H145" s="673"/>
      <c r="I145" s="673"/>
      <c r="J145" s="673"/>
      <c r="K145" s="673"/>
      <c r="L145" s="258"/>
    </row>
    <row r="146" spans="2:12" x14ac:dyDescent="0.35">
      <c r="B146" s="148"/>
      <c r="C146" s="658" t="s">
        <v>1406</v>
      </c>
      <c r="D146" s="659"/>
      <c r="E146" s="257">
        <v>7307.9970000000003</v>
      </c>
      <c r="F146" s="257"/>
      <c r="G146" s="257"/>
      <c r="H146" s="257"/>
      <c r="I146" s="257"/>
      <c r="J146" s="257"/>
      <c r="K146" s="257"/>
      <c r="L146" s="258"/>
    </row>
    <row r="147" spans="2:12" x14ac:dyDescent="0.35">
      <c r="B147" s="148"/>
      <c r="C147" s="259"/>
      <c r="D147" s="260" t="s">
        <v>1435</v>
      </c>
      <c r="E147" s="261">
        <f>E143+E144+E146</f>
        <v>10952.029571546853</v>
      </c>
      <c r="F147" s="261">
        <f t="shared" ref="F147:K147" si="1">F143+F144+F146</f>
        <v>3659.4289051647484</v>
      </c>
      <c r="G147" s="261">
        <f t="shared" si="1"/>
        <v>3931.5176934827141</v>
      </c>
      <c r="H147" s="261">
        <f t="shared" si="1"/>
        <v>3646.7691433491277</v>
      </c>
      <c r="I147" s="261">
        <f t="shared" si="1"/>
        <v>3165.1977796825186</v>
      </c>
      <c r="J147" s="261">
        <f t="shared" si="1"/>
        <v>15438.376118089276</v>
      </c>
      <c r="K147" s="261">
        <f t="shared" si="1"/>
        <v>25063.627547993088</v>
      </c>
      <c r="L147" s="258"/>
    </row>
    <row r="148" spans="2:12" x14ac:dyDescent="0.35">
      <c r="B148" s="148"/>
      <c r="C148" s="173"/>
      <c r="D148" s="151"/>
      <c r="E148" s="264"/>
      <c r="F148" s="264"/>
      <c r="G148" s="264"/>
      <c r="H148" s="264"/>
      <c r="I148" s="264"/>
      <c r="J148" s="264"/>
      <c r="K148" s="264"/>
      <c r="L148" s="150"/>
    </row>
    <row r="149" spans="2:12" x14ac:dyDescent="0.35">
      <c r="B149" s="148"/>
      <c r="C149" s="265"/>
      <c r="D149" s="260" t="s">
        <v>1436</v>
      </c>
      <c r="E149" s="261">
        <f>E137</f>
        <v>7167.4019999999991</v>
      </c>
      <c r="F149" s="261">
        <f>F137</f>
        <v>6265.5420000000004</v>
      </c>
      <c r="G149" s="261">
        <f t="shared" ref="G149:K149" si="2">G137</f>
        <v>4504.8649999999998</v>
      </c>
      <c r="H149" s="261">
        <f t="shared" si="2"/>
        <v>5818.6379999999999</v>
      </c>
      <c r="I149" s="261">
        <f t="shared" si="2"/>
        <v>4982.3010000000004</v>
      </c>
      <c r="J149" s="261">
        <f t="shared" si="2"/>
        <v>14655.096</v>
      </c>
      <c r="K149" s="261">
        <f t="shared" si="2"/>
        <v>12314.112999999999</v>
      </c>
      <c r="L149" s="258"/>
    </row>
    <row r="150" spans="2:12" x14ac:dyDescent="0.35">
      <c r="B150" s="148"/>
      <c r="C150" s="674" t="s">
        <v>1437</v>
      </c>
      <c r="D150" s="674"/>
      <c r="E150" s="257">
        <f>E149</f>
        <v>7167.4019999999991</v>
      </c>
      <c r="F150" s="257">
        <f t="shared" ref="F150:K150" si="3">F149</f>
        <v>6265.5420000000004</v>
      </c>
      <c r="G150" s="257">
        <f t="shared" si="3"/>
        <v>4504.8649999999998</v>
      </c>
      <c r="H150" s="257">
        <f t="shared" si="3"/>
        <v>5818.6379999999999</v>
      </c>
      <c r="I150" s="257">
        <f t="shared" si="3"/>
        <v>4982.3010000000004</v>
      </c>
      <c r="J150" s="257">
        <f t="shared" si="3"/>
        <v>14655.096</v>
      </c>
      <c r="K150" s="257">
        <f t="shared" si="3"/>
        <v>12314.112999999999</v>
      </c>
      <c r="L150" s="150"/>
    </row>
    <row r="151" spans="2:12" x14ac:dyDescent="0.35">
      <c r="B151" s="148"/>
      <c r="C151" s="674" t="s">
        <v>1438</v>
      </c>
      <c r="D151" s="674"/>
      <c r="E151" s="210"/>
      <c r="F151" s="210"/>
      <c r="G151" s="210"/>
      <c r="H151" s="210"/>
      <c r="I151" s="210"/>
      <c r="J151" s="210"/>
      <c r="K151" s="210"/>
      <c r="L151" s="150"/>
    </row>
    <row r="152" spans="2:12" x14ac:dyDescent="0.35">
      <c r="B152" s="148"/>
      <c r="C152" s="149"/>
      <c r="D152" s="149"/>
      <c r="E152" s="149"/>
      <c r="F152" s="149"/>
      <c r="G152" s="149"/>
      <c r="H152" s="149"/>
      <c r="I152" s="149"/>
      <c r="J152" s="149"/>
      <c r="K152" s="149"/>
      <c r="L152" s="150"/>
    </row>
    <row r="153" spans="2:12" x14ac:dyDescent="0.35">
      <c r="B153" s="148"/>
      <c r="C153" s="149"/>
      <c r="D153" s="149"/>
      <c r="E153" s="149"/>
      <c r="F153" s="149"/>
      <c r="G153" s="149"/>
      <c r="H153" s="149"/>
      <c r="I153" s="149"/>
      <c r="J153" s="149"/>
      <c r="K153" s="149"/>
      <c r="L153" s="150"/>
    </row>
    <row r="154" spans="2:12" x14ac:dyDescent="0.35">
      <c r="B154" s="148" t="s">
        <v>1439</v>
      </c>
      <c r="C154" s="200" t="s">
        <v>1440</v>
      </c>
      <c r="D154" s="149"/>
      <c r="E154" s="213"/>
      <c r="F154" s="149"/>
      <c r="G154" s="149"/>
      <c r="H154" s="149"/>
      <c r="I154" s="213"/>
      <c r="J154" s="213"/>
      <c r="K154" s="213"/>
      <c r="L154" s="150"/>
    </row>
    <row r="155" spans="2:12" x14ac:dyDescent="0.35">
      <c r="B155" s="148"/>
      <c r="C155" s="149"/>
      <c r="D155" s="149"/>
      <c r="E155" s="149"/>
      <c r="F155" s="149"/>
      <c r="G155" s="149"/>
      <c r="H155" s="149"/>
      <c r="I155" s="149"/>
      <c r="J155" s="149"/>
      <c r="K155" s="149"/>
      <c r="L155" s="150"/>
    </row>
    <row r="156" spans="2:12" x14ac:dyDescent="0.35">
      <c r="B156" s="148"/>
      <c r="C156" s="266" t="s">
        <v>1442</v>
      </c>
      <c r="D156" s="675"/>
      <c r="E156" s="676"/>
      <c r="F156" s="676"/>
      <c r="G156" s="676"/>
      <c r="H156" s="676"/>
      <c r="I156" s="676"/>
      <c r="J156" s="676"/>
      <c r="K156" s="676"/>
      <c r="L156" s="150"/>
    </row>
    <row r="157" spans="2:12" ht="243.75" customHeight="1" x14ac:dyDescent="0.35">
      <c r="B157" s="148"/>
      <c r="C157" s="267"/>
      <c r="D157" s="677" t="s">
        <v>1558</v>
      </c>
      <c r="E157" s="678"/>
      <c r="F157" s="678"/>
      <c r="G157" s="678"/>
      <c r="H157" s="678"/>
      <c r="I157" s="679"/>
      <c r="J157" s="679"/>
      <c r="K157" s="679"/>
      <c r="L157" s="150"/>
    </row>
    <row r="158" spans="2:12" x14ac:dyDescent="0.35">
      <c r="B158" s="148"/>
      <c r="C158" s="268"/>
      <c r="D158" s="269"/>
      <c r="E158" s="270"/>
      <c r="F158" s="173"/>
      <c r="G158" s="173"/>
      <c r="H158" s="173"/>
      <c r="I158" s="149"/>
      <c r="J158" s="149"/>
      <c r="K158" s="271"/>
      <c r="L158" s="150"/>
    </row>
    <row r="159" spans="2:12" x14ac:dyDescent="0.35">
      <c r="B159" s="148"/>
      <c r="C159" s="272"/>
      <c r="D159" s="273" t="s">
        <v>693</v>
      </c>
      <c r="E159" s="273" t="s">
        <v>1441</v>
      </c>
      <c r="F159" s="149"/>
      <c r="G159" s="149"/>
      <c r="H159" s="173"/>
      <c r="I159" s="173"/>
      <c r="J159" s="201"/>
      <c r="K159" s="271"/>
      <c r="L159" s="150"/>
    </row>
    <row r="160" spans="2:12" x14ac:dyDescent="0.35">
      <c r="B160" s="148"/>
      <c r="C160" s="274" t="s">
        <v>1559</v>
      </c>
      <c r="D160" s="275">
        <v>39220</v>
      </c>
      <c r="E160" s="276">
        <v>6.1</v>
      </c>
      <c r="F160" s="149"/>
      <c r="G160" s="149"/>
      <c r="H160" s="173"/>
      <c r="I160" s="173"/>
      <c r="J160" s="149"/>
      <c r="K160" s="271"/>
      <c r="L160" s="150"/>
    </row>
    <row r="161" spans="2:12" x14ac:dyDescent="0.35">
      <c r="B161" s="148"/>
      <c r="C161" s="274" t="s">
        <v>1560</v>
      </c>
      <c r="D161" s="275">
        <v>8841</v>
      </c>
      <c r="E161" s="276">
        <v>6.1</v>
      </c>
      <c r="F161" s="149"/>
      <c r="G161" s="149"/>
      <c r="H161" s="173"/>
      <c r="I161" s="149"/>
      <c r="J161" s="149"/>
      <c r="K161" s="271"/>
      <c r="L161" s="150"/>
    </row>
    <row r="162" spans="2:12" x14ac:dyDescent="0.35">
      <c r="B162" s="148"/>
      <c r="C162" s="266" t="s">
        <v>1445</v>
      </c>
      <c r="D162" s="680"/>
      <c r="E162" s="676"/>
      <c r="F162" s="681"/>
      <c r="G162" s="681"/>
      <c r="H162" s="681"/>
      <c r="I162" s="681"/>
      <c r="J162" s="681"/>
      <c r="K162" s="681"/>
      <c r="L162" s="150"/>
    </row>
    <row r="163" spans="2:12" ht="66" customHeight="1" x14ac:dyDescent="0.35">
      <c r="B163" s="148"/>
      <c r="C163" s="267"/>
      <c r="D163" s="682" t="s">
        <v>1561</v>
      </c>
      <c r="E163" s="683"/>
      <c r="F163" s="683"/>
      <c r="G163" s="683"/>
      <c r="H163" s="683"/>
      <c r="I163" s="683"/>
      <c r="J163" s="683"/>
      <c r="K163" s="684"/>
      <c r="L163" s="150"/>
    </row>
    <row r="164" spans="2:12" x14ac:dyDescent="0.35">
      <c r="B164" s="148"/>
      <c r="C164" s="268"/>
      <c r="D164" s="277"/>
      <c r="E164" s="171"/>
      <c r="F164" s="149"/>
      <c r="G164" s="149"/>
      <c r="H164" s="149"/>
      <c r="I164" s="149"/>
      <c r="J164" s="149"/>
      <c r="K164" s="271"/>
      <c r="L164" s="150"/>
    </row>
    <row r="165" spans="2:12" x14ac:dyDescent="0.35">
      <c r="B165" s="148"/>
      <c r="C165" s="272"/>
      <c r="D165" s="273" t="s">
        <v>693</v>
      </c>
      <c r="E165" s="273" t="s">
        <v>1441</v>
      </c>
      <c r="F165" s="278"/>
      <c r="G165" s="149"/>
      <c r="H165" s="149"/>
      <c r="I165" s="149"/>
      <c r="J165" s="149"/>
      <c r="K165" s="271"/>
      <c r="L165" s="150"/>
    </row>
    <row r="166" spans="2:12" x14ac:dyDescent="0.35">
      <c r="B166" s="148"/>
      <c r="C166" s="274" t="s">
        <v>1562</v>
      </c>
      <c r="D166" s="275">
        <v>2818</v>
      </c>
      <c r="E166" s="279">
        <v>7.4</v>
      </c>
      <c r="F166" s="278"/>
      <c r="G166" s="149"/>
      <c r="H166" s="149"/>
      <c r="I166" s="173"/>
      <c r="J166" s="149"/>
      <c r="K166" s="271"/>
      <c r="L166" s="150"/>
    </row>
    <row r="167" spans="2:12" x14ac:dyDescent="0.35">
      <c r="B167" s="148"/>
      <c r="C167" s="274" t="s">
        <v>1563</v>
      </c>
      <c r="D167" s="275">
        <v>2497</v>
      </c>
      <c r="E167" s="279">
        <v>6.1</v>
      </c>
      <c r="F167" s="277"/>
      <c r="G167" s="171"/>
      <c r="H167" s="270"/>
      <c r="I167" s="270"/>
      <c r="J167" s="171"/>
      <c r="K167" s="172"/>
      <c r="L167" s="150"/>
    </row>
    <row r="168" spans="2:12" x14ac:dyDescent="0.35">
      <c r="B168" s="148"/>
      <c r="C168" s="149"/>
      <c r="D168" s="149"/>
      <c r="E168" s="149"/>
      <c r="F168" s="149"/>
      <c r="G168" s="149"/>
      <c r="H168" s="149"/>
      <c r="I168" s="149"/>
      <c r="J168" s="149"/>
      <c r="K168" s="149"/>
      <c r="L168" s="150"/>
    </row>
    <row r="169" spans="2:12" x14ac:dyDescent="0.35">
      <c r="B169" s="148"/>
      <c r="C169" s="149"/>
      <c r="D169" s="149"/>
      <c r="E169" s="149"/>
      <c r="F169" s="149"/>
      <c r="G169" s="149"/>
      <c r="H169" s="149"/>
      <c r="I169" s="149"/>
      <c r="J169" s="149"/>
      <c r="K169" s="149"/>
      <c r="L169" s="150"/>
    </row>
    <row r="170" spans="2:12" x14ac:dyDescent="0.35">
      <c r="B170" s="148" t="s">
        <v>1446</v>
      </c>
      <c r="C170" s="200" t="s">
        <v>1564</v>
      </c>
      <c r="D170" s="149"/>
      <c r="E170" s="149"/>
      <c r="F170" s="149"/>
      <c r="G170" s="149"/>
      <c r="H170" s="149"/>
      <c r="I170" s="149"/>
      <c r="J170" s="149"/>
      <c r="K170" s="149"/>
      <c r="L170" s="150"/>
    </row>
    <row r="171" spans="2:12" x14ac:dyDescent="0.35">
      <c r="B171" s="148"/>
      <c r="C171" s="149"/>
      <c r="D171" s="149"/>
      <c r="E171" s="685" t="s">
        <v>1565</v>
      </c>
      <c r="F171" s="149"/>
      <c r="G171" s="173"/>
      <c r="H171" s="149"/>
      <c r="I171" s="149"/>
      <c r="J171" s="149"/>
      <c r="K171" s="149"/>
      <c r="L171" s="150"/>
    </row>
    <row r="172" spans="2:12" x14ac:dyDescent="0.35">
      <c r="B172" s="148"/>
      <c r="C172" s="149"/>
      <c r="D172" s="149"/>
      <c r="E172" s="686"/>
      <c r="F172" s="149"/>
      <c r="G172" s="149"/>
      <c r="H172" s="149"/>
      <c r="I172" s="149"/>
      <c r="J172" s="149"/>
      <c r="K172" s="149"/>
      <c r="L172" s="150"/>
    </row>
    <row r="173" spans="2:12" x14ac:dyDescent="0.35">
      <c r="B173" s="148"/>
      <c r="C173" s="658" t="s">
        <v>1566</v>
      </c>
      <c r="D173" s="659"/>
      <c r="E173" s="210"/>
      <c r="F173" s="149"/>
      <c r="G173" s="149"/>
      <c r="H173" s="149"/>
      <c r="I173" s="149"/>
      <c r="J173" s="149"/>
      <c r="K173" s="149"/>
      <c r="L173" s="150"/>
    </row>
    <row r="174" spans="2:12" x14ac:dyDescent="0.35">
      <c r="B174" s="148"/>
      <c r="C174" s="658" t="s">
        <v>1567</v>
      </c>
      <c r="D174" s="659"/>
      <c r="E174" s="210"/>
      <c r="F174" s="149"/>
      <c r="G174" s="149"/>
      <c r="H174" s="149"/>
      <c r="I174" s="149"/>
      <c r="J174" s="149"/>
      <c r="K174" s="149"/>
      <c r="L174" s="150"/>
    </row>
    <row r="175" spans="2:12" x14ac:dyDescent="0.35">
      <c r="B175" s="148"/>
      <c r="C175" s="658" t="s">
        <v>1568</v>
      </c>
      <c r="D175" s="659"/>
      <c r="E175" s="210">
        <v>9000</v>
      </c>
      <c r="F175" s="149"/>
      <c r="G175" s="149"/>
      <c r="H175" s="149"/>
      <c r="I175" s="149"/>
      <c r="J175" s="149"/>
      <c r="K175" s="149"/>
      <c r="L175" s="150"/>
    </row>
    <row r="176" spans="2:12" x14ac:dyDescent="0.35">
      <c r="B176" s="148"/>
      <c r="C176" s="658" t="s">
        <v>1569</v>
      </c>
      <c r="D176" s="659"/>
      <c r="E176" s="210"/>
      <c r="F176" s="149"/>
      <c r="G176" s="149"/>
      <c r="H176" s="149"/>
      <c r="I176" s="149"/>
      <c r="J176" s="149"/>
      <c r="K176" s="149"/>
      <c r="L176" s="150"/>
    </row>
    <row r="177" spans="2:12" x14ac:dyDescent="0.35">
      <c r="B177" s="148"/>
      <c r="C177" s="658" t="s">
        <v>1570</v>
      </c>
      <c r="D177" s="659"/>
      <c r="E177" s="210">
        <v>1349.3389999999999</v>
      </c>
      <c r="F177" s="149"/>
      <c r="G177" s="149"/>
      <c r="H177" s="149"/>
      <c r="I177" s="149"/>
      <c r="J177" s="149"/>
      <c r="K177" s="149"/>
      <c r="L177" s="150"/>
    </row>
    <row r="178" spans="2:12" x14ac:dyDescent="0.35">
      <c r="B178" s="148"/>
      <c r="C178" s="689" t="s">
        <v>1406</v>
      </c>
      <c r="D178" s="185" t="s">
        <v>1571</v>
      </c>
      <c r="E178" s="210"/>
      <c r="F178" s="149"/>
      <c r="G178" s="149"/>
      <c r="H178" s="149"/>
      <c r="I178" s="149"/>
      <c r="J178" s="149"/>
      <c r="K178" s="149"/>
      <c r="L178" s="150"/>
    </row>
    <row r="179" spans="2:12" x14ac:dyDescent="0.35">
      <c r="B179" s="148"/>
      <c r="C179" s="690"/>
      <c r="D179" s="185" t="s">
        <v>92</v>
      </c>
      <c r="E179" s="210">
        <v>5958.6580000000004</v>
      </c>
      <c r="F179" s="149"/>
      <c r="G179" s="149"/>
      <c r="H179" s="149"/>
      <c r="I179" s="149"/>
      <c r="J179" s="149"/>
      <c r="K179" s="149"/>
      <c r="L179" s="150"/>
    </row>
    <row r="180" spans="2:12" x14ac:dyDescent="0.35">
      <c r="B180" s="148"/>
      <c r="C180" s="691" t="s">
        <v>1572</v>
      </c>
      <c r="D180" s="692"/>
      <c r="E180" s="215">
        <f>SUM(E173:E179)</f>
        <v>16307.996999999999</v>
      </c>
      <c r="F180" s="149"/>
      <c r="G180" s="149"/>
      <c r="H180" s="149"/>
      <c r="I180" s="149"/>
      <c r="J180" s="149"/>
      <c r="K180" s="149"/>
      <c r="L180" s="150"/>
    </row>
    <row r="181" spans="2:12" x14ac:dyDescent="0.35">
      <c r="B181" s="148"/>
      <c r="C181" s="687" t="s">
        <v>1573</v>
      </c>
      <c r="D181" s="688"/>
      <c r="E181" s="280">
        <f>E180/F89</f>
        <v>0.29213101229218308</v>
      </c>
      <c r="F181" s="149"/>
      <c r="G181" s="149"/>
      <c r="H181" s="149"/>
      <c r="I181" s="149"/>
      <c r="J181" s="149"/>
      <c r="K181" s="149"/>
      <c r="L181" s="150"/>
    </row>
    <row r="182" spans="2:12" x14ac:dyDescent="0.35">
      <c r="B182" s="148"/>
      <c r="C182" s="281"/>
      <c r="D182" s="151"/>
      <c r="E182" s="149"/>
      <c r="F182" s="149"/>
      <c r="G182" s="149"/>
      <c r="H182" s="149"/>
      <c r="I182" s="149"/>
      <c r="J182" s="149"/>
      <c r="K182" s="149"/>
      <c r="L182" s="150"/>
    </row>
    <row r="183" spans="2:12" x14ac:dyDescent="0.35">
      <c r="B183" s="148"/>
      <c r="C183" s="658" t="s">
        <v>1574</v>
      </c>
      <c r="D183" s="659"/>
      <c r="E183" s="282">
        <v>0</v>
      </c>
      <c r="F183" s="273" t="s">
        <v>1575</v>
      </c>
      <c r="G183" s="149"/>
      <c r="H183" s="173"/>
      <c r="I183" s="149"/>
      <c r="J183" s="149"/>
      <c r="K183" s="149"/>
      <c r="L183" s="150"/>
    </row>
    <row r="184" spans="2:12" x14ac:dyDescent="0.35">
      <c r="B184" s="148"/>
      <c r="C184" s="687" t="s">
        <v>1576</v>
      </c>
      <c r="D184" s="688"/>
      <c r="E184" s="283"/>
      <c r="F184" s="284"/>
      <c r="G184" s="149"/>
      <c r="H184" s="149"/>
      <c r="I184" s="149"/>
      <c r="J184" s="149"/>
      <c r="K184" s="149"/>
      <c r="L184" s="150"/>
    </row>
    <row r="185" spans="2:12" x14ac:dyDescent="0.35">
      <c r="B185" s="148"/>
      <c r="C185" s="281"/>
      <c r="D185" s="151"/>
      <c r="E185" s="149"/>
      <c r="F185" s="149"/>
      <c r="G185" s="149"/>
      <c r="H185" s="149"/>
      <c r="I185" s="149"/>
      <c r="J185" s="149"/>
      <c r="K185" s="149"/>
      <c r="L185" s="150"/>
    </row>
    <row r="186" spans="2:12" x14ac:dyDescent="0.35">
      <c r="B186" s="148"/>
      <c r="C186" s="149"/>
      <c r="D186" s="149"/>
      <c r="E186" s="149"/>
      <c r="F186" s="149"/>
      <c r="G186" s="149"/>
      <c r="H186" s="149"/>
      <c r="I186" s="149"/>
      <c r="J186" s="149"/>
      <c r="K186" s="149"/>
      <c r="L186" s="150"/>
    </row>
    <row r="187" spans="2:12" x14ac:dyDescent="0.35">
      <c r="B187" s="148" t="s">
        <v>1577</v>
      </c>
      <c r="C187" s="200" t="s">
        <v>1447</v>
      </c>
      <c r="D187" s="149"/>
      <c r="E187" s="149"/>
      <c r="F187" s="149"/>
      <c r="G187" s="149"/>
      <c r="H187" s="149"/>
      <c r="I187" s="149"/>
      <c r="J187" s="149"/>
      <c r="K187" s="149"/>
      <c r="L187" s="150"/>
    </row>
    <row r="188" spans="2:12" x14ac:dyDescent="0.35">
      <c r="B188" s="148"/>
      <c r="C188" s="149"/>
      <c r="D188" s="149"/>
      <c r="E188" s="149"/>
      <c r="F188" s="149"/>
      <c r="G188" s="149"/>
      <c r="H188" s="149"/>
      <c r="I188" s="149"/>
      <c r="J188" s="149"/>
      <c r="K188" s="149"/>
      <c r="L188" s="150"/>
    </row>
    <row r="189" spans="2:12" x14ac:dyDescent="0.35">
      <c r="B189" s="148"/>
      <c r="C189" s="149"/>
      <c r="D189" s="205" t="s">
        <v>1414</v>
      </c>
      <c r="E189" s="205" t="s">
        <v>1441</v>
      </c>
      <c r="F189" s="149"/>
      <c r="G189" s="149"/>
      <c r="H189" s="149"/>
      <c r="I189" s="149"/>
      <c r="J189" s="149"/>
      <c r="K189" s="149"/>
      <c r="L189" s="150"/>
    </row>
    <row r="190" spans="2:12" x14ac:dyDescent="0.35">
      <c r="B190" s="148"/>
      <c r="C190" s="221" t="s">
        <v>1448</v>
      </c>
      <c r="D190" s="210">
        <v>1349.3389999999999</v>
      </c>
      <c r="E190" s="252">
        <v>0</v>
      </c>
      <c r="F190" s="149"/>
      <c r="G190" s="149"/>
      <c r="H190" s="149"/>
      <c r="I190" s="149"/>
      <c r="J190" s="149"/>
      <c r="K190" s="149"/>
      <c r="L190" s="150"/>
    </row>
    <row r="191" spans="2:12" x14ac:dyDescent="0.35">
      <c r="B191" s="148"/>
      <c r="C191" s="221" t="s">
        <v>1449</v>
      </c>
      <c r="D191" s="210">
        <v>5958.6580000000004</v>
      </c>
      <c r="E191" s="252">
        <v>0.09</v>
      </c>
      <c r="F191" s="553"/>
      <c r="G191" s="149"/>
      <c r="H191" s="149"/>
      <c r="I191" s="149"/>
      <c r="J191" s="149"/>
      <c r="K191" s="149"/>
      <c r="L191" s="150"/>
    </row>
    <row r="192" spans="2:12" x14ac:dyDescent="0.35">
      <c r="B192" s="148"/>
      <c r="C192" s="221" t="s">
        <v>1450</v>
      </c>
      <c r="D192" s="210"/>
      <c r="E192" s="285"/>
      <c r="F192" s="149"/>
      <c r="G192" s="149"/>
      <c r="H192" s="149"/>
      <c r="I192" s="149"/>
      <c r="J192" s="149"/>
      <c r="K192" s="149"/>
      <c r="L192" s="150"/>
    </row>
    <row r="193" spans="2:12" x14ac:dyDescent="0.35">
      <c r="B193" s="148"/>
      <c r="C193" s="265" t="s">
        <v>94</v>
      </c>
      <c r="D193" s="215">
        <f>D191+D190</f>
        <v>7307.9970000000003</v>
      </c>
      <c r="E193" s="253">
        <f>E191</f>
        <v>0.09</v>
      </c>
      <c r="F193" s="173"/>
      <c r="G193" s="149"/>
      <c r="H193" s="149"/>
      <c r="I193" s="149"/>
      <c r="J193" s="149"/>
      <c r="K193" s="149"/>
      <c r="L193" s="150"/>
    </row>
    <row r="194" spans="2:12" ht="15" thickBot="1" x14ac:dyDescent="0.4">
      <c r="B194" s="286"/>
      <c r="C194" s="287"/>
      <c r="D194" s="287"/>
      <c r="E194" s="287"/>
      <c r="F194" s="287"/>
      <c r="G194" s="287"/>
      <c r="H194" s="287"/>
      <c r="I194" s="287"/>
      <c r="J194" s="287"/>
      <c r="K194" s="287"/>
      <c r="L194" s="288"/>
    </row>
    <row r="232" spans="2:3" x14ac:dyDescent="0.35">
      <c r="B232" s="289"/>
      <c r="C232" s="290"/>
    </row>
  </sheetData>
  <sheetProtection password="B0C4" sheet="1" objects="1" scenarios="1"/>
  <mergeCells count="57">
    <mergeCell ref="C181:D181"/>
    <mergeCell ref="C183:D183"/>
    <mergeCell ref="C184:D184"/>
    <mergeCell ref="C174:D174"/>
    <mergeCell ref="C175:D175"/>
    <mergeCell ref="C176:D176"/>
    <mergeCell ref="C177:D177"/>
    <mergeCell ref="C178:C179"/>
    <mergeCell ref="C180:D180"/>
    <mergeCell ref="C173:D173"/>
    <mergeCell ref="J144:J145"/>
    <mergeCell ref="K144:K145"/>
    <mergeCell ref="C145:D145"/>
    <mergeCell ref="C146:D146"/>
    <mergeCell ref="C150:D150"/>
    <mergeCell ref="C151:D151"/>
    <mergeCell ref="D156:K156"/>
    <mergeCell ref="D157:K157"/>
    <mergeCell ref="D162:K162"/>
    <mergeCell ref="D163:K163"/>
    <mergeCell ref="E171:E172"/>
    <mergeCell ref="K132:K133"/>
    <mergeCell ref="C133:D133"/>
    <mergeCell ref="C134:D134"/>
    <mergeCell ref="C143:D143"/>
    <mergeCell ref="C144:D144"/>
    <mergeCell ref="E144:E145"/>
    <mergeCell ref="F144:F145"/>
    <mergeCell ref="G144:G145"/>
    <mergeCell ref="H144:H145"/>
    <mergeCell ref="I144:I145"/>
    <mergeCell ref="E132:E133"/>
    <mergeCell ref="F132:F133"/>
    <mergeCell ref="G132:G133"/>
    <mergeCell ref="H132:H133"/>
    <mergeCell ref="I132:I133"/>
    <mergeCell ref="J132:J133"/>
    <mergeCell ref="C132:D132"/>
    <mergeCell ref="F47:I47"/>
    <mergeCell ref="C59:E59"/>
    <mergeCell ref="C77:D79"/>
    <mergeCell ref="C118:D118"/>
    <mergeCell ref="C119:D119"/>
    <mergeCell ref="E119:E120"/>
    <mergeCell ref="F119:F120"/>
    <mergeCell ref="C120:D120"/>
    <mergeCell ref="C121:D121"/>
    <mergeCell ref="C122:D122"/>
    <mergeCell ref="C124:D124"/>
    <mergeCell ref="C126:D126"/>
    <mergeCell ref="C131:D131"/>
    <mergeCell ref="F46:I46"/>
    <mergeCell ref="D4:F4"/>
    <mergeCell ref="F41:H41"/>
    <mergeCell ref="F42:H42"/>
    <mergeCell ref="F43:H43"/>
    <mergeCell ref="F45:I45"/>
  </mergeCells>
  <hyperlinks>
    <hyperlink ref="F13" r:id="rId1"/>
    <hyperlink ref="F43" r:id="rId2"/>
    <hyperlink ref="F45" r:id="rId3"/>
  </hyperlinks>
  <pageMargins left="0.23622047244094491" right="0.23622047244094491" top="0.55118110236220474" bottom="0.55118110236220474" header="0.31496062992125984" footer="0.31496062992125984"/>
  <pageSetup paperSize="9" scale="56" fitToHeight="0" orientation="portrait" r:id="rId4"/>
  <rowBreaks count="2" manualBreakCount="2">
    <brk id="93" max="11" man="1"/>
    <brk id="167" max="11" man="1"/>
  </rowBreaks>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S245"/>
  <sheetViews>
    <sheetView showGridLines="0" zoomScale="60" zoomScaleNormal="60" workbookViewId="0">
      <selection activeCell="H94" sqref="H94"/>
    </sheetView>
  </sheetViews>
  <sheetFormatPr baseColWidth="10" defaultColWidth="11.453125" defaultRowHeight="14.5" x14ac:dyDescent="0.35"/>
  <cols>
    <col min="1" max="1" width="3.1796875" style="64" customWidth="1"/>
    <col min="2" max="2" width="6" style="1" customWidth="1"/>
    <col min="3" max="3" width="33.1796875" customWidth="1"/>
    <col min="4" max="4" width="15.26953125" customWidth="1"/>
    <col min="5" max="5" width="15.453125" bestFit="1" customWidth="1"/>
    <col min="6" max="6" width="14.81640625" customWidth="1"/>
    <col min="7" max="10" width="11.453125" customWidth="1"/>
    <col min="11" max="11" width="40.7265625" customWidth="1"/>
    <col min="12" max="12" width="3.81640625" customWidth="1"/>
    <col min="13" max="97" width="11.453125" style="64"/>
  </cols>
  <sheetData>
    <row r="1" spans="1:97" ht="15" thickBot="1" x14ac:dyDescent="0.4"/>
    <row r="2" spans="1:97" s="295" customFormat="1" x14ac:dyDescent="0.35">
      <c r="A2" s="64"/>
      <c r="B2" s="291"/>
      <c r="C2" s="292" t="s">
        <v>1510</v>
      </c>
      <c r="D2" s="293"/>
      <c r="E2" s="293"/>
      <c r="F2" s="293"/>
      <c r="G2" s="293"/>
      <c r="H2" s="293"/>
      <c r="I2" s="293"/>
      <c r="J2" s="293"/>
      <c r="K2" s="293"/>
      <c r="L2" s="29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row>
    <row r="3" spans="1:97" x14ac:dyDescent="0.35">
      <c r="B3" s="296"/>
      <c r="C3" s="297"/>
      <c r="D3" s="297"/>
      <c r="E3" s="297"/>
      <c r="F3" s="297"/>
      <c r="G3" s="297"/>
      <c r="H3" s="297"/>
      <c r="I3" s="297"/>
      <c r="J3" s="297"/>
      <c r="K3" s="297"/>
      <c r="L3" s="298"/>
    </row>
    <row r="4" spans="1:97" x14ac:dyDescent="0.35">
      <c r="B4" s="296"/>
      <c r="C4" s="299" t="s">
        <v>1511</v>
      </c>
      <c r="D4" s="695" t="s">
        <v>1334</v>
      </c>
      <c r="E4" s="695"/>
      <c r="F4" s="695"/>
      <c r="G4" s="297"/>
      <c r="H4" s="297"/>
      <c r="I4" s="297"/>
      <c r="J4" s="297"/>
      <c r="K4" s="297"/>
      <c r="L4" s="298"/>
    </row>
    <row r="5" spans="1:97" x14ac:dyDescent="0.35">
      <c r="B5" s="296"/>
      <c r="C5" s="299" t="s">
        <v>1381</v>
      </c>
      <c r="D5" s="300">
        <f>'D1. NTT Overview'!D5</f>
        <v>44196</v>
      </c>
      <c r="E5" s="297"/>
      <c r="F5" s="297"/>
      <c r="G5" s="297"/>
      <c r="H5" s="297"/>
      <c r="I5" s="297"/>
      <c r="J5" s="297"/>
      <c r="K5" s="297"/>
      <c r="L5" s="298"/>
    </row>
    <row r="6" spans="1:97" x14ac:dyDescent="0.35">
      <c r="B6" s="296"/>
      <c r="C6" s="297"/>
      <c r="D6" s="297"/>
      <c r="E6" s="297"/>
      <c r="F6" s="297"/>
      <c r="G6" s="297"/>
      <c r="H6" s="297"/>
      <c r="I6" s="297"/>
      <c r="J6" s="297"/>
      <c r="K6" s="297"/>
      <c r="L6" s="298"/>
    </row>
    <row r="7" spans="1:97" s="303" customFormat="1" ht="13" x14ac:dyDescent="0.3">
      <c r="A7" s="301"/>
      <c r="B7" s="154">
        <v>4</v>
      </c>
      <c r="C7" s="155" t="s">
        <v>1578</v>
      </c>
      <c r="D7" s="155"/>
      <c r="E7" s="155"/>
      <c r="F7" s="155"/>
      <c r="G7" s="155"/>
      <c r="H7" s="155"/>
      <c r="I7" s="155"/>
      <c r="J7" s="155"/>
      <c r="K7" s="155"/>
      <c r="L7" s="302"/>
      <c r="M7" s="301"/>
      <c r="N7" s="301"/>
      <c r="O7" s="301"/>
      <c r="P7" s="301"/>
      <c r="Q7" s="301"/>
      <c r="R7" s="301"/>
      <c r="S7" s="301"/>
      <c r="T7" s="301"/>
      <c r="U7" s="301"/>
      <c r="V7" s="301"/>
      <c r="W7" s="301"/>
      <c r="X7" s="301"/>
      <c r="Y7" s="301"/>
      <c r="Z7" s="301"/>
      <c r="AA7" s="301"/>
      <c r="AB7" s="301"/>
      <c r="AC7" s="301"/>
      <c r="AD7" s="301"/>
      <c r="AE7" s="301"/>
      <c r="AF7" s="301"/>
      <c r="AG7" s="301"/>
      <c r="AH7" s="301"/>
      <c r="AI7" s="301"/>
      <c r="AJ7" s="301"/>
      <c r="AK7" s="301"/>
      <c r="AL7" s="301"/>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row>
    <row r="8" spans="1:97" s="303" customFormat="1" ht="12.5" x14ac:dyDescent="0.25">
      <c r="A8" s="301"/>
      <c r="B8" s="304"/>
      <c r="C8" s="305"/>
      <c r="D8" s="305"/>
      <c r="E8" s="306"/>
      <c r="F8" s="306"/>
      <c r="G8" s="306"/>
      <c r="H8" s="306"/>
      <c r="I8" s="306"/>
      <c r="J8" s="306"/>
      <c r="K8" s="306"/>
      <c r="L8" s="307"/>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c r="CD8" s="301"/>
      <c r="CE8" s="301"/>
      <c r="CF8" s="301"/>
      <c r="CG8" s="301"/>
      <c r="CH8" s="301"/>
      <c r="CI8" s="301"/>
      <c r="CJ8" s="301"/>
      <c r="CK8" s="301"/>
      <c r="CL8" s="301"/>
      <c r="CM8" s="301"/>
      <c r="CN8" s="301"/>
      <c r="CO8" s="301"/>
      <c r="CP8" s="301"/>
      <c r="CQ8" s="301"/>
      <c r="CR8" s="301"/>
      <c r="CS8" s="301"/>
    </row>
    <row r="9" spans="1:97" s="303" customFormat="1" ht="12.5" x14ac:dyDescent="0.25">
      <c r="A9" s="301"/>
      <c r="B9" s="304"/>
      <c r="C9" s="308" t="s">
        <v>1579</v>
      </c>
      <c r="D9" s="305"/>
      <c r="E9" s="306"/>
      <c r="F9" s="306"/>
      <c r="G9" s="306"/>
      <c r="H9" s="306"/>
      <c r="I9" s="306"/>
      <c r="J9" s="306"/>
      <c r="K9" s="306"/>
      <c r="L9" s="307"/>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c r="CO9" s="301"/>
      <c r="CP9" s="301"/>
      <c r="CQ9" s="301"/>
      <c r="CR9" s="301"/>
      <c r="CS9" s="301"/>
    </row>
    <row r="10" spans="1:97" s="303" customFormat="1" ht="12.5" x14ac:dyDescent="0.25">
      <c r="A10" s="301"/>
      <c r="B10" s="304"/>
      <c r="C10" s="308"/>
      <c r="D10" s="305"/>
      <c r="E10" s="306"/>
      <c r="F10" s="306"/>
      <c r="G10" s="306"/>
      <c r="H10" s="306"/>
      <c r="I10" s="306"/>
      <c r="J10" s="306"/>
      <c r="K10" s="306"/>
      <c r="L10" s="307"/>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c r="CO10" s="301"/>
      <c r="CP10" s="301"/>
      <c r="CQ10" s="301"/>
      <c r="CR10" s="301"/>
      <c r="CS10" s="301"/>
    </row>
    <row r="11" spans="1:97" s="303" customFormat="1" ht="13" x14ac:dyDescent="0.3">
      <c r="A11" s="301"/>
      <c r="B11" s="304" t="s">
        <v>1451</v>
      </c>
      <c r="C11" s="309" t="s">
        <v>1474</v>
      </c>
      <c r="D11" s="305"/>
      <c r="E11" s="306"/>
      <c r="F11" s="306"/>
      <c r="G11" s="306"/>
      <c r="H11" s="306"/>
      <c r="I11" s="306"/>
      <c r="J11" s="306"/>
      <c r="K11" s="306"/>
      <c r="L11" s="307"/>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c r="CF11" s="301"/>
      <c r="CG11" s="301"/>
      <c r="CH11" s="301"/>
      <c r="CI11" s="301"/>
      <c r="CJ11" s="301"/>
      <c r="CK11" s="301"/>
      <c r="CL11" s="301"/>
      <c r="CM11" s="301"/>
      <c r="CN11" s="301"/>
      <c r="CO11" s="301"/>
      <c r="CP11" s="301"/>
      <c r="CQ11" s="301"/>
      <c r="CR11" s="301"/>
      <c r="CS11" s="301"/>
    </row>
    <row r="12" spans="1:97" s="303" customFormat="1" ht="12.5" x14ac:dyDescent="0.25">
      <c r="A12" s="301"/>
      <c r="B12" s="304"/>
      <c r="C12" s="305"/>
      <c r="D12" s="305"/>
      <c r="E12" s="306"/>
      <c r="F12" s="306"/>
      <c r="G12" s="306"/>
      <c r="H12" s="306"/>
      <c r="I12" s="306"/>
      <c r="J12" s="306"/>
      <c r="K12" s="306"/>
      <c r="L12" s="307"/>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c r="CD12" s="301"/>
      <c r="CE12" s="301"/>
      <c r="CF12" s="301"/>
      <c r="CG12" s="301"/>
      <c r="CH12" s="301"/>
      <c r="CI12" s="301"/>
      <c r="CJ12" s="301"/>
      <c r="CK12" s="301"/>
      <c r="CL12" s="301"/>
      <c r="CM12" s="301"/>
      <c r="CN12" s="301"/>
      <c r="CO12" s="301"/>
      <c r="CP12" s="301"/>
      <c r="CQ12" s="301"/>
      <c r="CR12" s="301"/>
      <c r="CS12" s="301"/>
    </row>
    <row r="13" spans="1:97" s="303" customFormat="1" ht="39" x14ac:dyDescent="0.25">
      <c r="A13" s="301"/>
      <c r="B13" s="304"/>
      <c r="C13" s="306"/>
      <c r="D13" s="220" t="s">
        <v>1580</v>
      </c>
      <c r="E13" s="220" t="s">
        <v>1581</v>
      </c>
      <c r="F13" s="306"/>
      <c r="G13" s="306"/>
      <c r="H13" s="306"/>
      <c r="I13" s="306"/>
      <c r="J13" s="306"/>
      <c r="K13" s="306"/>
      <c r="L13" s="307"/>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c r="CD13" s="301"/>
      <c r="CE13" s="301"/>
      <c r="CF13" s="301"/>
      <c r="CG13" s="301"/>
      <c r="CH13" s="301"/>
      <c r="CI13" s="301"/>
      <c r="CJ13" s="301"/>
      <c r="CK13" s="301"/>
      <c r="CL13" s="301"/>
      <c r="CM13" s="301"/>
      <c r="CN13" s="301"/>
      <c r="CO13" s="301"/>
      <c r="CP13" s="301"/>
      <c r="CQ13" s="301"/>
      <c r="CR13" s="301"/>
      <c r="CS13" s="301"/>
    </row>
    <row r="14" spans="1:97" s="303" customFormat="1" ht="12.5" x14ac:dyDescent="0.25">
      <c r="A14" s="301"/>
      <c r="B14" s="304"/>
      <c r="C14" s="310" t="s">
        <v>1582</v>
      </c>
      <c r="D14" s="315">
        <v>0.95862689706568183</v>
      </c>
      <c r="E14" s="315">
        <v>0.51371027491855348</v>
      </c>
      <c r="F14" s="306"/>
      <c r="G14" s="306"/>
      <c r="H14" s="306"/>
      <c r="I14" s="306"/>
      <c r="J14" s="306"/>
      <c r="K14" s="306"/>
      <c r="L14" s="307"/>
      <c r="M14" s="301"/>
      <c r="N14" s="301"/>
      <c r="O14" s="301"/>
      <c r="P14" s="301"/>
      <c r="Q14" s="301"/>
      <c r="R14" s="301"/>
      <c r="S14" s="301"/>
      <c r="T14" s="301"/>
      <c r="U14" s="301"/>
      <c r="V14" s="301"/>
      <c r="W14" s="301"/>
      <c r="X14" s="301"/>
      <c r="Y14" s="301"/>
      <c r="Z14" s="301"/>
      <c r="AA14" s="301"/>
      <c r="AB14" s="301"/>
      <c r="AC14" s="301"/>
      <c r="AD14" s="301"/>
      <c r="AE14" s="301"/>
      <c r="AF14" s="301"/>
      <c r="AG14" s="301"/>
      <c r="AH14" s="301"/>
      <c r="AI14" s="301"/>
      <c r="AJ14" s="301"/>
      <c r="AK14" s="301"/>
      <c r="AL14" s="301"/>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c r="CD14" s="301"/>
      <c r="CE14" s="301"/>
      <c r="CF14" s="301"/>
      <c r="CG14" s="301"/>
      <c r="CH14" s="301"/>
      <c r="CI14" s="301"/>
      <c r="CJ14" s="301"/>
      <c r="CK14" s="301"/>
      <c r="CL14" s="301"/>
      <c r="CM14" s="301"/>
      <c r="CN14" s="301"/>
      <c r="CO14" s="301"/>
      <c r="CP14" s="301"/>
      <c r="CQ14" s="301"/>
      <c r="CR14" s="301"/>
      <c r="CS14" s="301"/>
    </row>
    <row r="15" spans="1:97" s="303" customFormat="1" ht="13" x14ac:dyDescent="0.3">
      <c r="A15" s="301"/>
      <c r="B15" s="304"/>
      <c r="C15" s="312" t="s">
        <v>1452</v>
      </c>
      <c r="D15" s="313"/>
      <c r="E15" s="313"/>
      <c r="F15" s="306"/>
      <c r="G15" s="306"/>
      <c r="H15" s="306"/>
      <c r="I15" s="306"/>
      <c r="J15" s="306"/>
      <c r="K15" s="306"/>
      <c r="L15" s="307"/>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c r="CD15" s="301"/>
      <c r="CE15" s="301"/>
      <c r="CF15" s="301"/>
      <c r="CG15" s="301"/>
      <c r="CH15" s="301"/>
      <c r="CI15" s="301"/>
      <c r="CJ15" s="301"/>
      <c r="CK15" s="301"/>
      <c r="CL15" s="301"/>
      <c r="CM15" s="301"/>
      <c r="CN15" s="301"/>
      <c r="CO15" s="301"/>
      <c r="CP15" s="301"/>
      <c r="CQ15" s="301"/>
      <c r="CR15" s="301"/>
      <c r="CS15" s="301"/>
    </row>
    <row r="16" spans="1:97" s="303" customFormat="1" x14ac:dyDescent="0.35">
      <c r="A16" s="301"/>
      <c r="B16" s="304"/>
      <c r="C16" s="314" t="s">
        <v>1453</v>
      </c>
      <c r="D16" s="699">
        <v>7.3854234709514422E-3</v>
      </c>
      <c r="E16" s="699">
        <v>3.9577106935613695E-3</v>
      </c>
      <c r="F16" s="306"/>
      <c r="G16" s="306"/>
      <c r="H16" s="306"/>
      <c r="I16" s="297"/>
      <c r="J16" s="306"/>
      <c r="K16" s="306"/>
      <c r="L16" s="307"/>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c r="CD16" s="301"/>
      <c r="CE16" s="301"/>
      <c r="CF16" s="301"/>
      <c r="CG16" s="301"/>
      <c r="CH16" s="301"/>
      <c r="CI16" s="301"/>
      <c r="CJ16" s="301"/>
      <c r="CK16" s="301"/>
      <c r="CL16" s="301"/>
      <c r="CM16" s="301"/>
      <c r="CN16" s="301"/>
      <c r="CO16" s="301"/>
      <c r="CP16" s="301"/>
      <c r="CQ16" s="301"/>
      <c r="CR16" s="301"/>
      <c r="CS16" s="301"/>
    </row>
    <row r="17" spans="1:97" s="303" customFormat="1" x14ac:dyDescent="0.35">
      <c r="A17" s="301"/>
      <c r="B17" s="304"/>
      <c r="C17" s="314" t="s">
        <v>1454</v>
      </c>
      <c r="D17" s="700"/>
      <c r="E17" s="700"/>
      <c r="F17" s="306"/>
      <c r="G17" s="306"/>
      <c r="H17" s="306"/>
      <c r="I17" s="297"/>
      <c r="J17" s="306"/>
      <c r="K17" s="306"/>
      <c r="L17" s="307"/>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c r="CD17" s="301"/>
      <c r="CE17" s="301"/>
      <c r="CF17" s="301"/>
      <c r="CG17" s="301"/>
      <c r="CH17" s="301"/>
      <c r="CI17" s="301"/>
      <c r="CJ17" s="301"/>
      <c r="CK17" s="301"/>
      <c r="CL17" s="301"/>
      <c r="CM17" s="301"/>
      <c r="CN17" s="301"/>
      <c r="CO17" s="301"/>
      <c r="CP17" s="301"/>
      <c r="CQ17" s="301"/>
      <c r="CR17" s="301"/>
      <c r="CS17" s="301"/>
    </row>
    <row r="18" spans="1:97" s="303" customFormat="1" x14ac:dyDescent="0.35">
      <c r="A18" s="301"/>
      <c r="B18" s="304"/>
      <c r="C18" s="314" t="s">
        <v>1455</v>
      </c>
      <c r="D18" s="315">
        <v>2.2623336421912104E-3</v>
      </c>
      <c r="E18" s="315">
        <v>1.2123424043754014E-3</v>
      </c>
      <c r="F18" s="306"/>
      <c r="G18" s="306"/>
      <c r="H18" s="306"/>
      <c r="I18" s="297"/>
      <c r="J18" s="306"/>
      <c r="K18" s="306"/>
      <c r="L18" s="307"/>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c r="CD18" s="301"/>
      <c r="CE18" s="301"/>
      <c r="CF18" s="301"/>
      <c r="CG18" s="301"/>
      <c r="CH18" s="301"/>
      <c r="CI18" s="301"/>
      <c r="CJ18" s="301"/>
      <c r="CK18" s="301"/>
      <c r="CL18" s="301"/>
      <c r="CM18" s="301"/>
      <c r="CN18" s="301"/>
      <c r="CO18" s="301"/>
      <c r="CP18" s="301"/>
      <c r="CQ18" s="301"/>
      <c r="CR18" s="301"/>
      <c r="CS18" s="301"/>
    </row>
    <row r="19" spans="1:97" s="303" customFormat="1" x14ac:dyDescent="0.35">
      <c r="A19" s="301"/>
      <c r="B19" s="304"/>
      <c r="C19" s="314" t="s">
        <v>1456</v>
      </c>
      <c r="D19" s="315">
        <v>2.1658703654907009E-3</v>
      </c>
      <c r="E19" s="315">
        <v>1.1606495335149587E-3</v>
      </c>
      <c r="F19" s="306"/>
      <c r="G19" s="306"/>
      <c r="H19" s="306"/>
      <c r="I19" s="297"/>
      <c r="J19" s="306"/>
      <c r="K19" s="306"/>
      <c r="L19" s="307"/>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301"/>
      <c r="BL19" s="301"/>
      <c r="BM19" s="301"/>
      <c r="BN19" s="301"/>
      <c r="BO19" s="301"/>
      <c r="BP19" s="301"/>
      <c r="BQ19" s="301"/>
      <c r="BR19" s="301"/>
      <c r="BS19" s="301"/>
      <c r="BT19" s="301"/>
      <c r="BU19" s="301"/>
      <c r="BV19" s="301"/>
      <c r="BW19" s="301"/>
      <c r="BX19" s="301"/>
      <c r="BY19" s="301"/>
      <c r="BZ19" s="301"/>
      <c r="CA19" s="301"/>
      <c r="CB19" s="301"/>
      <c r="CC19" s="301"/>
      <c r="CD19" s="301"/>
      <c r="CE19" s="301"/>
      <c r="CF19" s="301"/>
      <c r="CG19" s="301"/>
      <c r="CH19" s="301"/>
      <c r="CI19" s="301"/>
      <c r="CJ19" s="301"/>
      <c r="CK19" s="301"/>
      <c r="CL19" s="301"/>
      <c r="CM19" s="301"/>
      <c r="CN19" s="301"/>
      <c r="CO19" s="301"/>
      <c r="CP19" s="301"/>
      <c r="CQ19" s="301"/>
      <c r="CR19" s="301"/>
      <c r="CS19" s="301"/>
    </row>
    <row r="20" spans="1:97" s="303" customFormat="1" x14ac:dyDescent="0.35">
      <c r="A20" s="301"/>
      <c r="B20" s="304"/>
      <c r="C20" s="314" t="s">
        <v>1457</v>
      </c>
      <c r="D20" s="315">
        <v>2.8840552247224645E-2</v>
      </c>
      <c r="E20" s="315">
        <v>1.5455114048098276E-2</v>
      </c>
      <c r="F20" s="306"/>
      <c r="G20" s="306"/>
      <c r="H20" s="306"/>
      <c r="I20" s="297"/>
      <c r="J20" s="306"/>
      <c r="K20" s="306"/>
      <c r="L20" s="307"/>
      <c r="M20" s="301"/>
      <c r="N20" s="301"/>
      <c r="O20" s="301"/>
      <c r="P20" s="301"/>
      <c r="Q20" s="301"/>
      <c r="R20" s="301"/>
      <c r="S20" s="301"/>
      <c r="T20" s="301"/>
      <c r="U20" s="301"/>
      <c r="V20" s="301"/>
      <c r="W20" s="301"/>
      <c r="X20" s="301"/>
      <c r="Y20" s="301"/>
      <c r="Z20" s="301"/>
      <c r="AA20" s="301"/>
      <c r="AB20" s="301"/>
      <c r="AC20" s="301"/>
      <c r="AD20" s="301"/>
      <c r="AE20" s="301"/>
      <c r="AF20" s="301"/>
      <c r="AG20" s="301"/>
      <c r="AH20" s="301"/>
      <c r="AI20" s="301"/>
      <c r="AJ20" s="301"/>
      <c r="AK20" s="301"/>
      <c r="AL20" s="301"/>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row>
    <row r="21" spans="1:97" s="303" customFormat="1" x14ac:dyDescent="0.35">
      <c r="A21" s="301"/>
      <c r="B21" s="304"/>
      <c r="C21" s="316" t="s">
        <v>1583</v>
      </c>
      <c r="D21" s="317">
        <f>D19+D20</f>
        <v>3.1006422612715346E-2</v>
      </c>
      <c r="E21" s="317">
        <f>E19+E20</f>
        <v>1.6615763581613235E-2</v>
      </c>
      <c r="F21" s="306"/>
      <c r="G21" s="306"/>
      <c r="H21" s="306"/>
      <c r="I21" s="297"/>
      <c r="J21" s="306"/>
      <c r="K21" s="306"/>
      <c r="L21" s="307"/>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301"/>
      <c r="AL21" s="301"/>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c r="CD21" s="301"/>
      <c r="CE21" s="301"/>
      <c r="CF21" s="301"/>
      <c r="CG21" s="301"/>
      <c r="CH21" s="301"/>
      <c r="CI21" s="301"/>
      <c r="CJ21" s="301"/>
      <c r="CK21" s="301"/>
      <c r="CL21" s="301"/>
      <c r="CM21" s="301"/>
      <c r="CN21" s="301"/>
      <c r="CO21" s="301"/>
      <c r="CP21" s="301"/>
      <c r="CQ21" s="301"/>
      <c r="CR21" s="301"/>
      <c r="CS21" s="301"/>
    </row>
    <row r="22" spans="1:97" s="303" customFormat="1" ht="12.5" x14ac:dyDescent="0.25">
      <c r="A22" s="301"/>
      <c r="B22" s="304"/>
      <c r="C22" s="305"/>
      <c r="D22" s="305"/>
      <c r="E22" s="306"/>
      <c r="F22" s="306"/>
      <c r="G22" s="306"/>
      <c r="H22" s="306"/>
      <c r="I22" s="306"/>
      <c r="J22" s="306"/>
      <c r="K22" s="306"/>
      <c r="L22" s="307"/>
      <c r="M22" s="301"/>
      <c r="N22" s="301"/>
      <c r="O22" s="301"/>
      <c r="P22" s="301"/>
      <c r="Q22" s="301"/>
      <c r="R22" s="301"/>
      <c r="S22" s="301"/>
      <c r="T22" s="301"/>
      <c r="U22" s="301"/>
      <c r="V22" s="301"/>
      <c r="W22" s="301"/>
      <c r="X22" s="301"/>
      <c r="Y22" s="301"/>
      <c r="Z22" s="301"/>
      <c r="AA22" s="301"/>
      <c r="AB22" s="301"/>
      <c r="AC22" s="301"/>
      <c r="AD22" s="301"/>
      <c r="AE22" s="301"/>
      <c r="AF22" s="301"/>
      <c r="AG22" s="301"/>
      <c r="AH22" s="301"/>
      <c r="AI22" s="301"/>
      <c r="AJ22" s="301"/>
      <c r="AK22" s="301"/>
      <c r="AL22" s="301"/>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c r="CD22" s="301"/>
      <c r="CE22" s="301"/>
      <c r="CF22" s="301"/>
      <c r="CG22" s="301"/>
      <c r="CH22" s="301"/>
      <c r="CI22" s="301"/>
      <c r="CJ22" s="301"/>
      <c r="CK22" s="301"/>
      <c r="CL22" s="301"/>
      <c r="CM22" s="301"/>
      <c r="CN22" s="301"/>
      <c r="CO22" s="301"/>
      <c r="CP22" s="301"/>
      <c r="CQ22" s="301"/>
      <c r="CR22" s="301"/>
      <c r="CS22" s="301"/>
    </row>
    <row r="23" spans="1:97" x14ac:dyDescent="0.35">
      <c r="B23" s="304"/>
      <c r="C23" s="318"/>
      <c r="D23" s="318"/>
      <c r="E23" s="297"/>
      <c r="F23" s="297"/>
      <c r="G23" s="297"/>
      <c r="H23" s="297"/>
      <c r="I23" s="297"/>
      <c r="J23" s="297"/>
      <c r="K23" s="297"/>
      <c r="L23" s="298"/>
    </row>
    <row r="24" spans="1:97" x14ac:dyDescent="0.35">
      <c r="B24" s="304" t="s">
        <v>1458</v>
      </c>
      <c r="C24" s="309" t="s">
        <v>1474</v>
      </c>
      <c r="D24" s="319"/>
      <c r="E24" s="297"/>
      <c r="F24" s="297"/>
      <c r="G24" s="297"/>
      <c r="H24" s="297"/>
      <c r="I24" s="297"/>
      <c r="J24" s="297"/>
      <c r="K24" s="297"/>
      <c r="L24" s="298"/>
    </row>
    <row r="25" spans="1:97" x14ac:dyDescent="0.35">
      <c r="B25" s="304"/>
      <c r="C25" s="320"/>
      <c r="D25" s="319"/>
      <c r="E25" s="297"/>
      <c r="F25" s="297"/>
      <c r="G25" s="297"/>
      <c r="H25" s="297"/>
      <c r="I25" s="297"/>
      <c r="J25" s="297"/>
      <c r="K25" s="297"/>
      <c r="L25" s="298"/>
    </row>
    <row r="26" spans="1:97" ht="39.5" thickBot="1" x14ac:dyDescent="0.4">
      <c r="B26" s="304"/>
      <c r="C26" s="176" t="s">
        <v>1459</v>
      </c>
      <c r="D26" s="176" t="s">
        <v>0</v>
      </c>
      <c r="E26" s="220" t="s">
        <v>1580</v>
      </c>
      <c r="F26" s="220" t="s">
        <v>1581</v>
      </c>
      <c r="G26" s="321"/>
      <c r="H26" s="318"/>
      <c r="I26" s="322"/>
      <c r="J26" s="323"/>
      <c r="K26" s="324"/>
      <c r="L26" s="298"/>
    </row>
    <row r="27" spans="1:97" x14ac:dyDescent="0.35">
      <c r="B27" s="304"/>
      <c r="C27" s="325"/>
      <c r="D27" s="185" t="s">
        <v>553</v>
      </c>
      <c r="E27" s="542">
        <f>SUM(D16:D20)</f>
        <v>4.0654179725857997E-2</v>
      </c>
      <c r="F27" s="542">
        <f>SUM(E16:E20)</f>
        <v>2.1785816679550006E-2</v>
      </c>
      <c r="G27" s="327"/>
      <c r="H27" s="328"/>
      <c r="I27" s="297"/>
      <c r="J27" s="297"/>
      <c r="K27" s="297"/>
      <c r="L27" s="298"/>
    </row>
    <row r="28" spans="1:97" x14ac:dyDescent="0.35">
      <c r="B28" s="304"/>
      <c r="C28" s="329"/>
      <c r="D28" s="185"/>
      <c r="E28" s="330"/>
      <c r="F28" s="330"/>
      <c r="G28" s="327"/>
      <c r="H28" s="327"/>
      <c r="I28" s="297"/>
      <c r="J28" s="297"/>
      <c r="K28" s="297"/>
      <c r="L28" s="298"/>
    </row>
    <row r="29" spans="1:97" x14ac:dyDescent="0.35">
      <c r="B29" s="304"/>
      <c r="C29" s="331"/>
      <c r="D29" s="185"/>
      <c r="E29" s="330"/>
      <c r="F29" s="330"/>
      <c r="G29" s="327"/>
      <c r="H29" s="327"/>
      <c r="I29" s="297"/>
      <c r="J29" s="297"/>
      <c r="K29" s="297"/>
      <c r="L29" s="298"/>
    </row>
    <row r="30" spans="1:97" x14ac:dyDescent="0.35">
      <c r="B30" s="304"/>
      <c r="C30" s="318"/>
      <c r="D30" s="318"/>
      <c r="E30" s="297"/>
      <c r="F30" s="297"/>
      <c r="G30" s="297"/>
      <c r="H30" s="297"/>
      <c r="I30" s="297"/>
      <c r="J30" s="297"/>
      <c r="K30" s="297"/>
      <c r="L30" s="298"/>
    </row>
    <row r="31" spans="1:97" x14ac:dyDescent="0.35">
      <c r="B31" s="304"/>
      <c r="C31" s="318"/>
      <c r="D31" s="318"/>
      <c r="E31" s="297"/>
      <c r="F31" s="297"/>
      <c r="G31" s="297"/>
      <c r="H31" s="297"/>
      <c r="I31" s="297"/>
      <c r="J31" s="297"/>
      <c r="K31" s="297"/>
      <c r="L31" s="298"/>
    </row>
    <row r="32" spans="1:97" s="303" customFormat="1" ht="13" x14ac:dyDescent="0.3">
      <c r="A32" s="301"/>
      <c r="B32" s="304" t="s">
        <v>1460</v>
      </c>
      <c r="C32" s="309" t="s">
        <v>1584</v>
      </c>
      <c r="D32" s="305"/>
      <c r="E32" s="306"/>
      <c r="F32" s="306"/>
      <c r="G32" s="306"/>
      <c r="H32" s="306"/>
      <c r="I32" s="306"/>
      <c r="J32" s="306"/>
      <c r="K32" s="306"/>
      <c r="L32" s="307"/>
      <c r="M32" s="301"/>
      <c r="N32" s="301"/>
      <c r="O32" s="301"/>
      <c r="P32" s="301"/>
      <c r="Q32" s="301"/>
      <c r="R32" s="301"/>
      <c r="S32" s="301"/>
      <c r="T32" s="301"/>
      <c r="U32" s="301"/>
      <c r="V32" s="301"/>
      <c r="W32" s="301"/>
      <c r="X32" s="301"/>
      <c r="Y32" s="301"/>
      <c r="Z32" s="301"/>
      <c r="AA32" s="301"/>
      <c r="AB32" s="301"/>
      <c r="AC32" s="301"/>
      <c r="AD32" s="301"/>
      <c r="AE32" s="301"/>
      <c r="AF32" s="301"/>
      <c r="AG32" s="301"/>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c r="CD32" s="301"/>
      <c r="CE32" s="301"/>
      <c r="CF32" s="301"/>
      <c r="CG32" s="301"/>
      <c r="CH32" s="301"/>
      <c r="CI32" s="301"/>
      <c r="CJ32" s="301"/>
      <c r="CK32" s="301"/>
      <c r="CL32" s="301"/>
      <c r="CM32" s="301"/>
      <c r="CN32" s="301"/>
      <c r="CO32" s="301"/>
      <c r="CP32" s="301"/>
      <c r="CQ32" s="301"/>
      <c r="CR32" s="301"/>
      <c r="CS32" s="301"/>
    </row>
    <row r="33" spans="2:12" x14ac:dyDescent="0.35">
      <c r="B33" s="304"/>
      <c r="C33" s="318"/>
      <c r="D33" s="318"/>
      <c r="E33" s="297"/>
      <c r="F33" s="297"/>
      <c r="G33" s="297"/>
      <c r="H33" s="297"/>
      <c r="I33" s="297"/>
      <c r="J33" s="297"/>
      <c r="K33" s="297"/>
      <c r="L33" s="298"/>
    </row>
    <row r="34" spans="2:12" ht="39" x14ac:dyDescent="0.35">
      <c r="B34" s="304"/>
      <c r="C34" s="696" t="s">
        <v>1585</v>
      </c>
      <c r="D34" s="696"/>
      <c r="E34" s="220" t="s">
        <v>1580</v>
      </c>
      <c r="F34" s="297"/>
      <c r="G34" s="297"/>
      <c r="H34" s="297"/>
      <c r="I34" s="297"/>
      <c r="J34" s="297"/>
      <c r="K34" s="297"/>
      <c r="L34" s="298"/>
    </row>
    <row r="35" spans="2:12" x14ac:dyDescent="0.35">
      <c r="B35" s="304"/>
      <c r="C35" s="697" t="s">
        <v>553</v>
      </c>
      <c r="D35" s="698"/>
      <c r="E35" s="332">
        <f>SUM(E36:E49)</f>
        <v>0.97692597974914053</v>
      </c>
      <c r="F35" s="297"/>
      <c r="G35" s="297"/>
      <c r="H35" s="297"/>
      <c r="I35" s="297"/>
      <c r="J35" s="297"/>
      <c r="K35" s="297"/>
      <c r="L35" s="298"/>
    </row>
    <row r="36" spans="2:12" x14ac:dyDescent="0.35">
      <c r="B36" s="304"/>
      <c r="C36" s="693" t="s">
        <v>1361</v>
      </c>
      <c r="D36" s="694" t="s">
        <v>1361</v>
      </c>
      <c r="E36" s="333">
        <v>9.0736375213759157E-2</v>
      </c>
      <c r="F36" s="297"/>
      <c r="G36" s="297"/>
      <c r="H36" s="297"/>
      <c r="I36" s="297"/>
      <c r="J36" s="297"/>
      <c r="K36" s="297"/>
      <c r="L36" s="298"/>
    </row>
    <row r="37" spans="2:12" x14ac:dyDescent="0.35">
      <c r="B37" s="304"/>
      <c r="C37" s="693" t="s">
        <v>1362</v>
      </c>
      <c r="D37" s="694" t="s">
        <v>1362</v>
      </c>
      <c r="E37" s="333">
        <v>2.0431071598100658E-2</v>
      </c>
      <c r="F37" s="297"/>
      <c r="G37" s="297"/>
      <c r="H37" s="297"/>
      <c r="I37" s="297"/>
      <c r="J37" s="297"/>
      <c r="K37" s="297"/>
      <c r="L37" s="298"/>
    </row>
    <row r="38" spans="2:12" x14ac:dyDescent="0.35">
      <c r="B38" s="304"/>
      <c r="C38" s="693" t="s">
        <v>1363</v>
      </c>
      <c r="D38" s="694" t="s">
        <v>1363</v>
      </c>
      <c r="E38" s="333">
        <v>2.3548946388514867E-2</v>
      </c>
      <c r="F38" s="297"/>
      <c r="G38" s="297"/>
      <c r="H38" s="297"/>
      <c r="I38" s="297"/>
      <c r="J38" s="297"/>
      <c r="K38" s="297"/>
      <c r="L38" s="298"/>
    </row>
    <row r="39" spans="2:12" x14ac:dyDescent="0.35">
      <c r="B39" s="304"/>
      <c r="C39" s="693" t="s">
        <v>1364</v>
      </c>
      <c r="D39" s="694" t="s">
        <v>1364</v>
      </c>
      <c r="E39" s="333">
        <v>2.7632541713306123E-2</v>
      </c>
      <c r="F39" s="297"/>
      <c r="G39" s="297"/>
      <c r="H39" s="297"/>
      <c r="I39" s="297"/>
      <c r="J39" s="297"/>
      <c r="K39" s="297"/>
      <c r="L39" s="298"/>
    </row>
    <row r="40" spans="2:12" x14ac:dyDescent="0.35">
      <c r="B40" s="304"/>
      <c r="C40" s="693" t="s">
        <v>1350</v>
      </c>
      <c r="D40" s="694" t="s">
        <v>1350</v>
      </c>
      <c r="E40" s="333">
        <v>1.4819941978925426E-3</v>
      </c>
      <c r="F40" s="297"/>
      <c r="G40" s="297"/>
      <c r="H40" s="297"/>
      <c r="I40" s="297"/>
      <c r="J40" s="297"/>
      <c r="K40" s="297"/>
      <c r="L40" s="298"/>
    </row>
    <row r="41" spans="2:12" x14ac:dyDescent="0.35">
      <c r="B41" s="304"/>
      <c r="C41" s="693" t="s">
        <v>1351</v>
      </c>
      <c r="D41" s="694" t="s">
        <v>1351</v>
      </c>
      <c r="E41" s="333">
        <v>4.1425062996949466E-2</v>
      </c>
      <c r="F41" s="297"/>
      <c r="G41" s="297"/>
      <c r="H41" s="297"/>
      <c r="I41" s="297"/>
      <c r="J41" s="297"/>
      <c r="K41" s="297"/>
      <c r="L41" s="298"/>
    </row>
    <row r="42" spans="2:12" x14ac:dyDescent="0.35">
      <c r="B42" s="304"/>
      <c r="C42" s="693" t="s">
        <v>1352</v>
      </c>
      <c r="D42" s="694" t="s">
        <v>1352</v>
      </c>
      <c r="E42" s="333">
        <v>9.3453156126544562E-2</v>
      </c>
      <c r="F42" s="297"/>
      <c r="G42" s="297"/>
      <c r="H42" s="297"/>
      <c r="I42" s="297"/>
      <c r="J42" s="297"/>
      <c r="K42" s="297"/>
      <c r="L42" s="298"/>
    </row>
    <row r="43" spans="2:12" x14ac:dyDescent="0.35">
      <c r="B43" s="304"/>
      <c r="C43" s="693" t="s">
        <v>1353</v>
      </c>
      <c r="D43" s="694" t="s">
        <v>1353</v>
      </c>
      <c r="E43" s="333">
        <v>0.29747883049549317</v>
      </c>
      <c r="F43" s="297"/>
      <c r="G43" s="297"/>
      <c r="H43" s="297"/>
      <c r="I43" s="297"/>
      <c r="J43" s="297"/>
      <c r="K43" s="297"/>
      <c r="L43" s="298"/>
    </row>
    <row r="44" spans="2:12" x14ac:dyDescent="0.35">
      <c r="B44" s="304"/>
      <c r="C44" s="693" t="s">
        <v>1354</v>
      </c>
      <c r="D44" s="694" t="s">
        <v>1354</v>
      </c>
      <c r="E44" s="333">
        <v>4.6456705763429397E-2</v>
      </c>
      <c r="F44" s="297"/>
      <c r="G44" s="297"/>
      <c r="H44" s="297"/>
      <c r="I44" s="297"/>
      <c r="J44" s="297"/>
      <c r="K44" s="297"/>
      <c r="L44" s="298"/>
    </row>
    <row r="45" spans="2:12" x14ac:dyDescent="0.35">
      <c r="B45" s="304"/>
      <c r="C45" s="693" t="s">
        <v>1355</v>
      </c>
      <c r="D45" s="694" t="s">
        <v>1355</v>
      </c>
      <c r="E45" s="333">
        <v>7.7201086098580063E-2</v>
      </c>
      <c r="F45" s="297"/>
      <c r="G45" s="297"/>
      <c r="H45" s="297"/>
      <c r="I45" s="297"/>
      <c r="J45" s="297"/>
      <c r="K45" s="297"/>
      <c r="L45" s="298"/>
    </row>
    <row r="46" spans="2:12" x14ac:dyDescent="0.35">
      <c r="B46" s="304"/>
      <c r="C46" s="693" t="s">
        <v>1356</v>
      </c>
      <c r="D46" s="694" t="s">
        <v>1356</v>
      </c>
      <c r="E46" s="333">
        <v>0.11533268016414143</v>
      </c>
      <c r="F46" s="297"/>
      <c r="G46" s="297"/>
      <c r="H46" s="297"/>
      <c r="I46" s="297"/>
      <c r="J46" s="297"/>
      <c r="K46" s="297"/>
      <c r="L46" s="298"/>
    </row>
    <row r="47" spans="2:12" x14ac:dyDescent="0.35">
      <c r="B47" s="304"/>
      <c r="C47" s="693" t="s">
        <v>1365</v>
      </c>
      <c r="D47" s="694" t="s">
        <v>1365</v>
      </c>
      <c r="E47" s="333">
        <v>6.7619722550193726E-3</v>
      </c>
      <c r="F47" s="297"/>
      <c r="G47" s="297"/>
      <c r="H47" s="297"/>
      <c r="I47" s="297"/>
      <c r="J47" s="297"/>
      <c r="K47" s="297"/>
      <c r="L47" s="298"/>
    </row>
    <row r="48" spans="2:12" x14ac:dyDescent="0.35">
      <c r="B48" s="304"/>
      <c r="C48" s="693" t="s">
        <v>1357</v>
      </c>
      <c r="D48" s="694" t="s">
        <v>1357</v>
      </c>
      <c r="E48" s="333">
        <v>4.3418539091153022E-2</v>
      </c>
      <c r="F48" s="297"/>
      <c r="G48" s="297"/>
      <c r="H48" s="297"/>
      <c r="I48" s="297"/>
      <c r="J48" s="297"/>
      <c r="K48" s="297"/>
      <c r="L48" s="298"/>
    </row>
    <row r="49" spans="1:97" x14ac:dyDescent="0.35">
      <c r="B49" s="304"/>
      <c r="C49" s="693" t="s">
        <v>1358</v>
      </c>
      <c r="D49" s="694" t="s">
        <v>1358</v>
      </c>
      <c r="E49" s="333">
        <v>9.156701764625659E-2</v>
      </c>
      <c r="F49" s="297"/>
      <c r="G49" s="297"/>
      <c r="H49" s="297"/>
      <c r="I49" s="297"/>
      <c r="J49" s="297"/>
      <c r="K49" s="297"/>
      <c r="L49" s="298"/>
    </row>
    <row r="50" spans="1:97" x14ac:dyDescent="0.35">
      <c r="B50" s="304"/>
      <c r="C50" s="697" t="s">
        <v>537</v>
      </c>
      <c r="D50" s="698"/>
      <c r="E50" s="332">
        <f>SUM(E51:E53)</f>
        <v>2.2351773495319707E-2</v>
      </c>
      <c r="F50" s="297"/>
      <c r="G50" s="297"/>
      <c r="H50" s="297"/>
      <c r="I50" s="297"/>
      <c r="J50" s="297"/>
      <c r="K50" s="297"/>
      <c r="L50" s="298"/>
    </row>
    <row r="51" spans="1:97" x14ac:dyDescent="0.35">
      <c r="B51" s="304"/>
      <c r="C51" s="693" t="s">
        <v>1586</v>
      </c>
      <c r="D51" s="694"/>
      <c r="E51" s="333">
        <v>1.9572199636118115E-3</v>
      </c>
      <c r="F51" s="297"/>
      <c r="G51" s="297"/>
      <c r="H51" s="297"/>
      <c r="I51" s="297"/>
      <c r="J51" s="297"/>
      <c r="K51" s="297"/>
      <c r="L51" s="298"/>
    </row>
    <row r="52" spans="1:97" x14ac:dyDescent="0.35">
      <c r="B52" s="304"/>
      <c r="C52" s="693" t="s">
        <v>1587</v>
      </c>
      <c r="D52" s="694"/>
      <c r="E52" s="333">
        <v>1.2382978127161437E-2</v>
      </c>
      <c r="F52" s="297"/>
      <c r="G52" s="297"/>
      <c r="H52" s="297"/>
      <c r="I52" s="297"/>
      <c r="J52" s="297"/>
      <c r="K52" s="297"/>
      <c r="L52" s="298"/>
    </row>
    <row r="53" spans="1:97" x14ac:dyDescent="0.35">
      <c r="B53" s="304"/>
      <c r="C53" s="693" t="s">
        <v>1588</v>
      </c>
      <c r="D53" s="694"/>
      <c r="E53" s="333">
        <v>8.011575404546457E-3</v>
      </c>
      <c r="F53" s="297"/>
      <c r="G53" s="297"/>
      <c r="H53" s="297"/>
      <c r="I53" s="297"/>
      <c r="J53" s="297"/>
      <c r="K53" s="297"/>
      <c r="L53" s="298"/>
    </row>
    <row r="54" spans="1:97" x14ac:dyDescent="0.35">
      <c r="B54" s="304"/>
      <c r="C54" s="697" t="s">
        <v>559</v>
      </c>
      <c r="D54" s="698"/>
      <c r="E54" s="332">
        <v>8.2239101850803149E-4</v>
      </c>
      <c r="F54" s="297"/>
      <c r="G54" s="297"/>
      <c r="H54" s="297"/>
      <c r="I54" s="297"/>
      <c r="J54" s="297"/>
      <c r="K54" s="297"/>
      <c r="L54" s="298"/>
    </row>
    <row r="55" spans="1:97" x14ac:dyDescent="0.35">
      <c r="B55" s="304"/>
      <c r="C55" s="318"/>
      <c r="D55" s="318"/>
      <c r="E55" s="297"/>
      <c r="F55" s="297"/>
      <c r="G55" s="297"/>
      <c r="H55" s="297"/>
      <c r="I55" s="297"/>
      <c r="J55" s="297"/>
      <c r="K55" s="297"/>
      <c r="L55" s="298"/>
    </row>
    <row r="56" spans="1:97" x14ac:dyDescent="0.35">
      <c r="B56" s="304"/>
      <c r="C56" s="297"/>
      <c r="D56" s="297"/>
      <c r="E56" s="297"/>
      <c r="F56" s="297"/>
      <c r="G56" s="297"/>
      <c r="H56" s="297"/>
      <c r="I56" s="297"/>
      <c r="J56" s="297"/>
      <c r="K56" s="297"/>
      <c r="L56" s="298"/>
    </row>
    <row r="57" spans="1:97" s="337" customFormat="1" ht="13" x14ac:dyDescent="0.3">
      <c r="A57" s="334"/>
      <c r="B57" s="304" t="s">
        <v>1464</v>
      </c>
      <c r="C57" s="335" t="s">
        <v>1589</v>
      </c>
      <c r="D57" s="319"/>
      <c r="E57" s="319"/>
      <c r="F57" s="319"/>
      <c r="G57" s="319"/>
      <c r="H57" s="319"/>
      <c r="I57" s="319"/>
      <c r="J57" s="319"/>
      <c r="K57" s="319"/>
      <c r="L57" s="336"/>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334"/>
      <c r="BV57" s="334"/>
      <c r="BW57" s="334"/>
      <c r="BX57" s="334"/>
      <c r="BY57" s="334"/>
      <c r="BZ57" s="334"/>
      <c r="CA57" s="334"/>
      <c r="CB57" s="334"/>
      <c r="CC57" s="334"/>
      <c r="CD57" s="334"/>
      <c r="CE57" s="334"/>
      <c r="CF57" s="334"/>
      <c r="CG57" s="334"/>
      <c r="CH57" s="334"/>
      <c r="CI57" s="334"/>
      <c r="CJ57" s="334"/>
      <c r="CK57" s="334"/>
      <c r="CL57" s="334"/>
      <c r="CM57" s="334"/>
      <c r="CN57" s="334"/>
      <c r="CO57" s="334"/>
      <c r="CP57" s="334"/>
      <c r="CQ57" s="334"/>
      <c r="CR57" s="334"/>
      <c r="CS57" s="334"/>
    </row>
    <row r="58" spans="1:97" x14ac:dyDescent="0.35">
      <c r="B58" s="304"/>
      <c r="C58" s="297"/>
      <c r="D58" s="297"/>
      <c r="E58" s="297"/>
      <c r="F58" s="297"/>
      <c r="G58" s="297"/>
      <c r="H58" s="338"/>
      <c r="I58" s="338"/>
      <c r="J58" s="297"/>
      <c r="K58" s="297"/>
      <c r="L58" s="298"/>
    </row>
    <row r="59" spans="1:97" s="337" customFormat="1" ht="13" x14ac:dyDescent="0.3">
      <c r="A59" s="334"/>
      <c r="B59" s="304"/>
      <c r="C59" s="335"/>
      <c r="D59" s="319"/>
      <c r="E59" s="319"/>
      <c r="F59" s="319"/>
      <c r="G59" s="319"/>
      <c r="H59" s="340"/>
      <c r="I59" s="340"/>
      <c r="J59" s="319"/>
      <c r="K59" s="319"/>
      <c r="L59" s="336"/>
      <c r="M59" s="334"/>
      <c r="N59" s="334"/>
      <c r="O59" s="334"/>
      <c r="P59" s="334"/>
      <c r="Q59" s="334"/>
      <c r="R59" s="334"/>
      <c r="S59" s="334"/>
      <c r="T59" s="334"/>
      <c r="U59" s="334"/>
      <c r="V59" s="334"/>
      <c r="W59" s="334"/>
      <c r="X59" s="334"/>
      <c r="Y59" s="334"/>
      <c r="Z59" s="334"/>
      <c r="AA59" s="334"/>
      <c r="AB59" s="334"/>
      <c r="AC59" s="334"/>
      <c r="AD59" s="334"/>
      <c r="AE59" s="334"/>
      <c r="AF59" s="334"/>
      <c r="AG59" s="334"/>
      <c r="AH59" s="334"/>
      <c r="AI59" s="334"/>
      <c r="AJ59" s="334"/>
      <c r="AK59" s="334"/>
      <c r="AL59" s="334"/>
      <c r="AM59" s="334"/>
      <c r="AN59" s="334"/>
      <c r="AO59" s="334"/>
      <c r="AP59" s="334"/>
      <c r="AQ59" s="334"/>
      <c r="AR59" s="334"/>
      <c r="AS59" s="334"/>
      <c r="AT59" s="334"/>
      <c r="AU59" s="334"/>
      <c r="AV59" s="334"/>
      <c r="AW59" s="334"/>
      <c r="AX59" s="334"/>
      <c r="AY59" s="334"/>
      <c r="AZ59" s="334"/>
      <c r="BA59" s="334"/>
      <c r="BB59" s="334"/>
      <c r="BC59" s="334"/>
      <c r="BD59" s="334"/>
      <c r="BE59" s="334"/>
      <c r="BF59" s="334"/>
      <c r="BG59" s="334"/>
      <c r="BH59" s="334"/>
      <c r="BI59" s="334"/>
      <c r="BJ59" s="334"/>
      <c r="BK59" s="334"/>
      <c r="BL59" s="334"/>
      <c r="BM59" s="334"/>
      <c r="BN59" s="334"/>
      <c r="BO59" s="334"/>
      <c r="BP59" s="334"/>
      <c r="BQ59" s="334"/>
      <c r="BR59" s="334"/>
      <c r="BS59" s="334"/>
      <c r="BT59" s="334"/>
      <c r="BU59" s="334"/>
      <c r="BV59" s="334"/>
      <c r="BW59" s="334"/>
      <c r="BX59" s="334"/>
      <c r="BY59" s="334"/>
      <c r="BZ59" s="334"/>
      <c r="CA59" s="334"/>
      <c r="CB59" s="334"/>
      <c r="CC59" s="334"/>
      <c r="CD59" s="334"/>
      <c r="CE59" s="334"/>
      <c r="CF59" s="334"/>
      <c r="CG59" s="334"/>
      <c r="CH59" s="334"/>
      <c r="CI59" s="334"/>
      <c r="CJ59" s="334"/>
      <c r="CK59" s="334"/>
      <c r="CL59" s="334"/>
      <c r="CM59" s="334"/>
      <c r="CN59" s="334"/>
      <c r="CO59" s="334"/>
      <c r="CP59" s="334"/>
      <c r="CQ59" s="334"/>
      <c r="CR59" s="334"/>
      <c r="CS59" s="334"/>
    </row>
    <row r="60" spans="1:97" s="337" customFormat="1" ht="13" x14ac:dyDescent="0.3">
      <c r="A60" s="334"/>
      <c r="B60" s="304"/>
      <c r="C60" s="702" t="s">
        <v>1590</v>
      </c>
      <c r="D60" s="702"/>
      <c r="E60" s="341">
        <v>0.76484143304133301</v>
      </c>
      <c r="F60" s="319"/>
      <c r="G60" s="319"/>
      <c r="H60" s="319"/>
      <c r="I60" s="319"/>
      <c r="J60" s="319"/>
      <c r="K60" s="319"/>
      <c r="L60" s="336"/>
      <c r="M60" s="334"/>
      <c r="N60" s="334"/>
      <c r="O60" s="334"/>
      <c r="P60" s="334"/>
      <c r="Q60" s="334"/>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c r="CQ60" s="334"/>
      <c r="CR60" s="334"/>
      <c r="CS60" s="334"/>
    </row>
    <row r="61" spans="1:97" x14ac:dyDescent="0.35">
      <c r="B61" s="304"/>
      <c r="C61" s="297"/>
      <c r="D61" s="297"/>
      <c r="E61" s="297"/>
      <c r="F61" s="701"/>
      <c r="G61" s="701"/>
      <c r="H61" s="319"/>
      <c r="I61" s="319"/>
      <c r="J61" s="297"/>
      <c r="K61" s="297"/>
      <c r="L61" s="298"/>
    </row>
    <row r="62" spans="1:97" ht="39" x14ac:dyDescent="0.35">
      <c r="B62" s="304"/>
      <c r="C62" s="705" t="s">
        <v>1591</v>
      </c>
      <c r="D62" s="705"/>
      <c r="E62" s="220" t="s">
        <v>1580</v>
      </c>
      <c r="F62" s="328"/>
      <c r="G62" s="328"/>
      <c r="H62" s="319"/>
      <c r="I62" s="319"/>
      <c r="J62" s="297"/>
      <c r="K62" s="323"/>
      <c r="L62" s="298"/>
    </row>
    <row r="63" spans="1:97" x14ac:dyDescent="0.35">
      <c r="B63" s="304"/>
      <c r="C63" s="706" t="s">
        <v>1592</v>
      </c>
      <c r="D63" s="185" t="s">
        <v>1593</v>
      </c>
      <c r="E63" s="548">
        <v>0.10924829759733608</v>
      </c>
      <c r="F63" s="327"/>
      <c r="G63" s="327"/>
      <c r="H63" s="338"/>
      <c r="I63" s="338"/>
      <c r="J63" s="297"/>
      <c r="K63" s="297"/>
      <c r="L63" s="298"/>
    </row>
    <row r="64" spans="1:97" x14ac:dyDescent="0.35">
      <c r="B64" s="304"/>
      <c r="C64" s="706"/>
      <c r="D64" s="185" t="s">
        <v>1594</v>
      </c>
      <c r="E64" s="548">
        <v>5.8130880430508479E-2</v>
      </c>
      <c r="F64" s="327"/>
      <c r="G64" s="327"/>
      <c r="H64" s="338"/>
      <c r="I64" s="338"/>
      <c r="J64" s="297"/>
      <c r="K64" s="297"/>
      <c r="L64" s="298"/>
    </row>
    <row r="65" spans="1:97" x14ac:dyDescent="0.35">
      <c r="B65" s="304"/>
      <c r="C65" s="706"/>
      <c r="D65" s="185" t="s">
        <v>1595</v>
      </c>
      <c r="E65" s="548">
        <v>6.8677386757793127E-2</v>
      </c>
      <c r="F65" s="327"/>
      <c r="G65" s="327"/>
      <c r="H65" s="338"/>
      <c r="I65" s="338"/>
      <c r="J65" s="297"/>
      <c r="K65" s="297"/>
      <c r="L65" s="298"/>
    </row>
    <row r="66" spans="1:97" x14ac:dyDescent="0.35">
      <c r="B66" s="304"/>
      <c r="C66" s="706"/>
      <c r="D66" s="185" t="s">
        <v>1596</v>
      </c>
      <c r="E66" s="548">
        <v>7.2916728820472024E-2</v>
      </c>
      <c r="F66" s="327"/>
      <c r="G66" s="327"/>
      <c r="H66" s="338"/>
      <c r="I66" s="338"/>
      <c r="J66" s="297"/>
      <c r="K66" s="297"/>
      <c r="L66" s="298"/>
    </row>
    <row r="67" spans="1:97" x14ac:dyDescent="0.35">
      <c r="B67" s="304"/>
      <c r="C67" s="706"/>
      <c r="D67" s="185" t="s">
        <v>1597</v>
      </c>
      <c r="E67" s="548">
        <v>0.10627357837648355</v>
      </c>
      <c r="F67" s="327"/>
      <c r="G67" s="327"/>
      <c r="H67" s="338"/>
      <c r="I67" s="338"/>
      <c r="J67" s="297"/>
      <c r="K67" s="297"/>
      <c r="L67" s="298"/>
    </row>
    <row r="68" spans="1:97" x14ac:dyDescent="0.35">
      <c r="B68" s="304"/>
      <c r="C68" s="706"/>
      <c r="D68" s="185" t="s">
        <v>1598</v>
      </c>
      <c r="E68" s="548">
        <v>8.034758960798033E-2</v>
      </c>
      <c r="F68" s="327"/>
      <c r="G68" s="327"/>
      <c r="H68" s="338"/>
      <c r="I68" s="338"/>
      <c r="J68" s="297"/>
      <c r="K68" s="297"/>
      <c r="L68" s="298"/>
    </row>
    <row r="69" spans="1:97" x14ac:dyDescent="0.35">
      <c r="B69" s="304"/>
      <c r="C69" s="706"/>
      <c r="D69" s="185" t="s">
        <v>1599</v>
      </c>
      <c r="E69" s="548">
        <v>0.13326182160695152</v>
      </c>
      <c r="F69" s="327"/>
      <c r="G69" s="327"/>
      <c r="H69" s="338"/>
      <c r="I69" s="338"/>
      <c r="J69" s="297"/>
      <c r="K69" s="297"/>
      <c r="L69" s="298"/>
    </row>
    <row r="70" spans="1:97" x14ac:dyDescent="0.35">
      <c r="B70" s="304"/>
      <c r="C70" s="706"/>
      <c r="D70" s="185" t="s">
        <v>1600</v>
      </c>
      <c r="E70" s="548">
        <v>0.16171912959463464</v>
      </c>
      <c r="F70" s="327"/>
      <c r="G70" s="327"/>
      <c r="H70" s="338"/>
      <c r="I70" s="338"/>
      <c r="J70" s="297"/>
      <c r="K70" s="297"/>
      <c r="L70" s="298"/>
    </row>
    <row r="71" spans="1:97" x14ac:dyDescent="0.35">
      <c r="B71" s="304"/>
      <c r="C71" s="706"/>
      <c r="D71" s="185" t="s">
        <v>1601</v>
      </c>
      <c r="E71" s="548">
        <v>0.14350828413603084</v>
      </c>
      <c r="F71" s="327"/>
      <c r="G71" s="327"/>
      <c r="H71" s="338"/>
      <c r="I71" s="338"/>
      <c r="J71" s="297"/>
      <c r="K71" s="297"/>
      <c r="L71" s="298"/>
    </row>
    <row r="72" spans="1:97" x14ac:dyDescent="0.35">
      <c r="B72" s="304"/>
      <c r="C72" s="706"/>
      <c r="D72" s="185" t="s">
        <v>1602</v>
      </c>
      <c r="E72" s="548">
        <v>5.4843197059459996E-2</v>
      </c>
      <c r="F72" s="327"/>
      <c r="G72" s="327"/>
      <c r="H72" s="338"/>
      <c r="I72" s="338"/>
      <c r="J72" s="297"/>
      <c r="K72" s="297"/>
      <c r="L72" s="298"/>
    </row>
    <row r="73" spans="1:97" x14ac:dyDescent="0.35">
      <c r="B73" s="304"/>
      <c r="C73" s="706"/>
      <c r="D73" s="185" t="s">
        <v>1603</v>
      </c>
      <c r="E73" s="548">
        <v>6.4832932828392488E-3</v>
      </c>
      <c r="F73" s="327"/>
      <c r="G73" s="327"/>
      <c r="H73" s="338"/>
      <c r="I73" s="338"/>
      <c r="J73" s="297"/>
      <c r="K73" s="297"/>
      <c r="L73" s="298"/>
    </row>
    <row r="74" spans="1:97" x14ac:dyDescent="0.35">
      <c r="B74" s="304"/>
      <c r="C74" s="706"/>
      <c r="D74" s="185" t="s">
        <v>1604</v>
      </c>
      <c r="E74" s="548">
        <v>1.6507460093523874E-3</v>
      </c>
      <c r="F74" s="327"/>
      <c r="G74" s="327"/>
      <c r="H74" s="338"/>
      <c r="I74" s="338"/>
      <c r="J74" s="297"/>
      <c r="K74" s="297"/>
      <c r="L74" s="298"/>
    </row>
    <row r="75" spans="1:97" x14ac:dyDescent="0.35">
      <c r="B75" s="304"/>
      <c r="C75" s="706"/>
      <c r="D75" s="185" t="s">
        <v>1605</v>
      </c>
      <c r="E75" s="548">
        <v>2.9390667201578411E-3</v>
      </c>
      <c r="F75" s="327"/>
      <c r="G75" s="327"/>
      <c r="H75" s="338"/>
      <c r="I75" s="338"/>
      <c r="J75" s="297"/>
      <c r="K75" s="297"/>
      <c r="L75" s="298"/>
    </row>
    <row r="76" spans="1:97" x14ac:dyDescent="0.35">
      <c r="B76" s="304"/>
      <c r="C76" s="297"/>
      <c r="D76" s="297"/>
      <c r="E76" s="297"/>
      <c r="F76" s="297"/>
      <c r="G76" s="297"/>
      <c r="H76" s="338"/>
      <c r="I76" s="338"/>
      <c r="J76" s="297"/>
      <c r="K76" s="297"/>
      <c r="L76" s="298"/>
    </row>
    <row r="77" spans="1:97" x14ac:dyDescent="0.35">
      <c r="B77" s="304"/>
      <c r="C77" s="297"/>
      <c r="D77" s="297"/>
      <c r="E77" s="297"/>
      <c r="F77" s="297"/>
      <c r="G77" s="297"/>
      <c r="H77" s="338"/>
      <c r="I77" s="338"/>
      <c r="J77" s="297"/>
      <c r="K77" s="297"/>
      <c r="L77" s="298"/>
    </row>
    <row r="78" spans="1:97" s="337" customFormat="1" ht="13" x14ac:dyDescent="0.3">
      <c r="A78" s="334"/>
      <c r="B78" s="304" t="s">
        <v>1606</v>
      </c>
      <c r="C78" s="335" t="s">
        <v>1607</v>
      </c>
      <c r="D78" s="319"/>
      <c r="E78" s="319"/>
      <c r="F78" s="319"/>
      <c r="G78" s="319"/>
      <c r="H78" s="340"/>
      <c r="I78" s="340"/>
      <c r="J78" s="319"/>
      <c r="K78" s="319"/>
      <c r="L78" s="336"/>
      <c r="M78" s="334"/>
      <c r="N78" s="334"/>
      <c r="O78" s="334"/>
      <c r="P78" s="334"/>
      <c r="Q78" s="334"/>
      <c r="R78" s="334"/>
      <c r="S78" s="334"/>
      <c r="T78" s="334"/>
      <c r="U78" s="334"/>
      <c r="V78" s="334"/>
      <c r="W78" s="334"/>
      <c r="X78" s="334"/>
      <c r="Y78" s="334"/>
      <c r="Z78" s="334"/>
      <c r="AA78" s="334"/>
      <c r="AB78" s="334"/>
      <c r="AC78" s="334"/>
      <c r="AD78" s="334"/>
      <c r="AE78" s="334"/>
      <c r="AF78" s="334"/>
      <c r="AG78" s="334"/>
      <c r="AH78" s="334"/>
      <c r="AI78" s="334"/>
      <c r="AJ78" s="334"/>
      <c r="AK78" s="334"/>
      <c r="AL78" s="334"/>
      <c r="AM78" s="334"/>
      <c r="AN78" s="334"/>
      <c r="AO78" s="334"/>
      <c r="AP78" s="334"/>
      <c r="AQ78" s="334"/>
      <c r="AR78" s="334"/>
      <c r="AS78" s="334"/>
      <c r="AT78" s="334"/>
      <c r="AU78" s="334"/>
      <c r="AV78" s="334"/>
      <c r="AW78" s="334"/>
      <c r="AX78" s="334"/>
      <c r="AY78" s="334"/>
      <c r="AZ78" s="334"/>
      <c r="BA78" s="334"/>
      <c r="BB78" s="334"/>
      <c r="BC78" s="334"/>
      <c r="BD78" s="334"/>
      <c r="BE78" s="334"/>
      <c r="BF78" s="334"/>
      <c r="BG78" s="334"/>
      <c r="BH78" s="334"/>
      <c r="BI78" s="334"/>
      <c r="BJ78" s="334"/>
      <c r="BK78" s="334"/>
      <c r="BL78" s="334"/>
      <c r="BM78" s="334"/>
      <c r="BN78" s="334"/>
      <c r="BO78" s="334"/>
      <c r="BP78" s="334"/>
      <c r="BQ78" s="334"/>
      <c r="BR78" s="334"/>
      <c r="BS78" s="334"/>
      <c r="BT78" s="334"/>
      <c r="BU78" s="334"/>
      <c r="BV78" s="334"/>
      <c r="BW78" s="334"/>
      <c r="BX78" s="334"/>
      <c r="BY78" s="334"/>
      <c r="BZ78" s="334"/>
      <c r="CA78" s="334"/>
      <c r="CB78" s="334"/>
      <c r="CC78" s="334"/>
      <c r="CD78" s="334"/>
      <c r="CE78" s="334"/>
      <c r="CF78" s="334"/>
      <c r="CG78" s="334"/>
      <c r="CH78" s="334"/>
      <c r="CI78" s="334"/>
      <c r="CJ78" s="334"/>
      <c r="CK78" s="334"/>
      <c r="CL78" s="334"/>
      <c r="CM78" s="334"/>
      <c r="CN78" s="334"/>
      <c r="CO78" s="334"/>
      <c r="CP78" s="334"/>
      <c r="CQ78" s="334"/>
      <c r="CR78" s="334"/>
      <c r="CS78" s="334"/>
    </row>
    <row r="79" spans="1:97" x14ac:dyDescent="0.35">
      <c r="B79" s="304"/>
      <c r="C79" s="297"/>
      <c r="D79" s="297"/>
      <c r="E79" s="297"/>
      <c r="F79" s="297"/>
      <c r="G79" s="297"/>
      <c r="H79" s="338"/>
      <c r="I79" s="338"/>
      <c r="J79" s="297"/>
      <c r="K79" s="297"/>
      <c r="L79" s="298"/>
    </row>
    <row r="80" spans="1:97" s="337" customFormat="1" ht="13" x14ac:dyDescent="0.3">
      <c r="A80" s="334"/>
      <c r="B80" s="304"/>
      <c r="C80" s="339" t="s">
        <v>1608</v>
      </c>
      <c r="D80" s="319"/>
      <c r="E80" s="319"/>
      <c r="F80" s="319"/>
      <c r="G80" s="319"/>
      <c r="H80" s="340"/>
      <c r="I80" s="340"/>
      <c r="J80" s="319"/>
      <c r="K80" s="319"/>
      <c r="L80" s="336"/>
      <c r="M80" s="334"/>
      <c r="N80" s="334"/>
      <c r="O80" s="334"/>
      <c r="P80" s="334"/>
      <c r="Q80" s="334"/>
      <c r="R80" s="334"/>
      <c r="S80" s="334"/>
      <c r="T80" s="334"/>
      <c r="U80" s="334"/>
      <c r="V80" s="334"/>
      <c r="W80" s="334"/>
      <c r="X80" s="334"/>
      <c r="Y80" s="334"/>
      <c r="Z80" s="334"/>
      <c r="AA80" s="334"/>
      <c r="AB80" s="334"/>
      <c r="AC80" s="334"/>
      <c r="AD80" s="334"/>
      <c r="AE80" s="334"/>
      <c r="AF80" s="334"/>
      <c r="AG80" s="334"/>
      <c r="AH80" s="334"/>
      <c r="AI80" s="334"/>
      <c r="AJ80" s="334"/>
      <c r="AK80" s="334"/>
      <c r="AL80" s="334"/>
      <c r="AM80" s="334"/>
      <c r="AN80" s="334"/>
      <c r="AO80" s="334"/>
      <c r="AP80" s="334"/>
      <c r="AQ80" s="334"/>
      <c r="AR80" s="334"/>
      <c r="AS80" s="334"/>
      <c r="AT80" s="334"/>
      <c r="AU80" s="334"/>
      <c r="AV80" s="334"/>
      <c r="AW80" s="334"/>
      <c r="AX80" s="334"/>
      <c r="AY80" s="334"/>
      <c r="AZ80" s="334"/>
      <c r="BA80" s="334"/>
      <c r="BB80" s="334"/>
      <c r="BC80" s="334"/>
      <c r="BD80" s="334"/>
      <c r="BE80" s="334"/>
      <c r="BF80" s="334"/>
      <c r="BG80" s="334"/>
      <c r="BH80" s="334"/>
      <c r="BI80" s="334"/>
      <c r="BJ80" s="334"/>
      <c r="BK80" s="334"/>
      <c r="BL80" s="334"/>
      <c r="BM80" s="334"/>
      <c r="BN80" s="334"/>
      <c r="BO80" s="334"/>
      <c r="BP80" s="334"/>
      <c r="BQ80" s="334"/>
      <c r="BR80" s="334"/>
      <c r="BS80" s="334"/>
      <c r="BT80" s="334"/>
      <c r="BU80" s="334"/>
      <c r="BV80" s="334"/>
      <c r="BW80" s="334"/>
      <c r="BX80" s="334"/>
      <c r="BY80" s="334"/>
      <c r="BZ80" s="334"/>
      <c r="CA80" s="334"/>
      <c r="CB80" s="334"/>
      <c r="CC80" s="334"/>
      <c r="CD80" s="334"/>
      <c r="CE80" s="334"/>
      <c r="CF80" s="334"/>
      <c r="CG80" s="334"/>
      <c r="CH80" s="334"/>
      <c r="CI80" s="334"/>
      <c r="CJ80" s="334"/>
      <c r="CK80" s="334"/>
      <c r="CL80" s="334"/>
      <c r="CM80" s="334"/>
      <c r="CN80" s="334"/>
      <c r="CO80" s="334"/>
      <c r="CP80" s="334"/>
      <c r="CQ80" s="334"/>
      <c r="CR80" s="334"/>
      <c r="CS80" s="334"/>
    </row>
    <row r="81" spans="1:97" s="337" customFormat="1" ht="13" x14ac:dyDescent="0.3">
      <c r="A81" s="334"/>
      <c r="B81" s="304"/>
      <c r="C81" s="339" t="s">
        <v>1609</v>
      </c>
      <c r="D81" s="319"/>
      <c r="E81" s="319"/>
      <c r="F81" s="319"/>
      <c r="G81" s="319"/>
      <c r="H81" s="340"/>
      <c r="I81" s="340"/>
      <c r="J81" s="319"/>
      <c r="K81" s="319"/>
      <c r="L81" s="336"/>
      <c r="M81" s="334"/>
      <c r="N81" s="334"/>
      <c r="O81" s="334"/>
      <c r="P81" s="334"/>
      <c r="Q81" s="334"/>
      <c r="R81" s="334"/>
      <c r="S81" s="334"/>
      <c r="T81" s="334"/>
      <c r="U81" s="334"/>
      <c r="V81" s="334"/>
      <c r="W81" s="334"/>
      <c r="X81" s="334"/>
      <c r="Y81" s="334"/>
      <c r="Z81" s="334"/>
      <c r="AA81" s="334"/>
      <c r="AB81" s="334"/>
      <c r="AC81" s="334"/>
      <c r="AD81" s="334"/>
      <c r="AE81" s="334"/>
      <c r="AF81" s="334"/>
      <c r="AG81" s="334"/>
      <c r="AH81" s="334"/>
      <c r="AI81" s="334"/>
      <c r="AJ81" s="334"/>
      <c r="AK81" s="334"/>
      <c r="AL81" s="334"/>
      <c r="AM81" s="334"/>
      <c r="AN81" s="334"/>
      <c r="AO81" s="334"/>
      <c r="AP81" s="334"/>
      <c r="AQ81" s="334"/>
      <c r="AR81" s="334"/>
      <c r="AS81" s="334"/>
      <c r="AT81" s="334"/>
      <c r="AU81" s="334"/>
      <c r="AV81" s="334"/>
      <c r="AW81" s="334"/>
      <c r="AX81" s="334"/>
      <c r="AY81" s="334"/>
      <c r="AZ81" s="334"/>
      <c r="BA81" s="334"/>
      <c r="BB81" s="334"/>
      <c r="BC81" s="334"/>
      <c r="BD81" s="334"/>
      <c r="BE81" s="334"/>
      <c r="BF81" s="334"/>
      <c r="BG81" s="334"/>
      <c r="BH81" s="334"/>
      <c r="BI81" s="334"/>
      <c r="BJ81" s="334"/>
      <c r="BK81" s="334"/>
      <c r="BL81" s="334"/>
      <c r="BM81" s="334"/>
      <c r="BN81" s="334"/>
      <c r="BO81" s="334"/>
      <c r="BP81" s="334"/>
      <c r="BQ81" s="334"/>
      <c r="BR81" s="334"/>
      <c r="BS81" s="334"/>
      <c r="BT81" s="334"/>
      <c r="BU81" s="334"/>
      <c r="BV81" s="334"/>
      <c r="BW81" s="334"/>
      <c r="BX81" s="334"/>
      <c r="BY81" s="334"/>
      <c r="BZ81" s="334"/>
      <c r="CA81" s="334"/>
      <c r="CB81" s="334"/>
      <c r="CC81" s="334"/>
      <c r="CD81" s="334"/>
      <c r="CE81" s="334"/>
      <c r="CF81" s="334"/>
      <c r="CG81" s="334"/>
      <c r="CH81" s="334"/>
      <c r="CI81" s="334"/>
      <c r="CJ81" s="334"/>
      <c r="CK81" s="334"/>
      <c r="CL81" s="334"/>
      <c r="CM81" s="334"/>
      <c r="CN81" s="334"/>
      <c r="CO81" s="334"/>
      <c r="CP81" s="334"/>
      <c r="CQ81" s="334"/>
      <c r="CR81" s="334"/>
      <c r="CS81" s="334"/>
    </row>
    <row r="82" spans="1:97" s="337" customFormat="1" ht="13" x14ac:dyDescent="0.3">
      <c r="A82" s="334"/>
      <c r="B82" s="304"/>
      <c r="C82" s="335"/>
      <c r="D82" s="319"/>
      <c r="E82" s="319"/>
      <c r="F82" s="319"/>
      <c r="G82" s="319"/>
      <c r="H82" s="340"/>
      <c r="I82" s="340"/>
      <c r="J82" s="319"/>
      <c r="K82" s="319"/>
      <c r="L82" s="336"/>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c r="BD82" s="334"/>
      <c r="BE82" s="334"/>
      <c r="BF82" s="334"/>
      <c r="BG82" s="334"/>
      <c r="BH82" s="334"/>
      <c r="BI82" s="334"/>
      <c r="BJ82" s="334"/>
      <c r="BK82" s="334"/>
      <c r="BL82" s="334"/>
      <c r="BM82" s="334"/>
      <c r="BN82" s="334"/>
      <c r="BO82" s="334"/>
      <c r="BP82" s="334"/>
      <c r="BQ82" s="334"/>
      <c r="BR82" s="334"/>
      <c r="BS82" s="334"/>
      <c r="BT82" s="334"/>
      <c r="BU82" s="334"/>
      <c r="BV82" s="334"/>
      <c r="BW82" s="334"/>
      <c r="BX82" s="334"/>
      <c r="BY82" s="334"/>
      <c r="BZ82" s="334"/>
      <c r="CA82" s="334"/>
      <c r="CB82" s="334"/>
      <c r="CC82" s="334"/>
      <c r="CD82" s="334"/>
      <c r="CE82" s="334"/>
      <c r="CF82" s="334"/>
      <c r="CG82" s="334"/>
      <c r="CH82" s="334"/>
      <c r="CI82" s="334"/>
      <c r="CJ82" s="334"/>
      <c r="CK82" s="334"/>
      <c r="CL82" s="334"/>
      <c r="CM82" s="334"/>
      <c r="CN82" s="334"/>
      <c r="CO82" s="334"/>
      <c r="CP82" s="334"/>
      <c r="CQ82" s="334"/>
      <c r="CR82" s="334"/>
      <c r="CS82" s="334"/>
    </row>
    <row r="83" spans="1:97" s="337" customFormat="1" ht="13" x14ac:dyDescent="0.3">
      <c r="A83" s="334"/>
      <c r="B83" s="304"/>
      <c r="C83" s="702" t="s">
        <v>1610</v>
      </c>
      <c r="D83" s="702"/>
      <c r="E83" s="343">
        <v>0.72503702866478692</v>
      </c>
      <c r="F83" s="319"/>
      <c r="G83" s="319"/>
      <c r="H83" s="340"/>
      <c r="I83" s="340"/>
      <c r="J83" s="319"/>
      <c r="K83" s="319"/>
      <c r="L83" s="336"/>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c r="BD83" s="334"/>
      <c r="BE83" s="334"/>
      <c r="BF83" s="334"/>
      <c r="BG83" s="334"/>
      <c r="BH83" s="334"/>
      <c r="BI83" s="334"/>
      <c r="BJ83" s="334"/>
      <c r="BK83" s="334"/>
      <c r="BL83" s="334"/>
      <c r="BM83" s="334"/>
      <c r="BN83" s="334"/>
      <c r="BO83" s="334"/>
      <c r="BP83" s="334"/>
      <c r="BQ83" s="334"/>
      <c r="BR83" s="334"/>
      <c r="BS83" s="334"/>
      <c r="BT83" s="334"/>
      <c r="BU83" s="334"/>
      <c r="BV83" s="334"/>
      <c r="BW83" s="334"/>
      <c r="BX83" s="334"/>
      <c r="BY83" s="334"/>
      <c r="BZ83" s="334"/>
      <c r="CA83" s="334"/>
      <c r="CB83" s="334"/>
      <c r="CC83" s="334"/>
      <c r="CD83" s="334"/>
      <c r="CE83" s="334"/>
      <c r="CF83" s="334"/>
      <c r="CG83" s="334"/>
      <c r="CH83" s="334"/>
      <c r="CI83" s="334"/>
      <c r="CJ83" s="334"/>
      <c r="CK83" s="334"/>
      <c r="CL83" s="334"/>
      <c r="CM83" s="334"/>
      <c r="CN83" s="334"/>
      <c r="CO83" s="334"/>
      <c r="CP83" s="334"/>
      <c r="CQ83" s="334"/>
      <c r="CR83" s="334"/>
      <c r="CS83" s="334"/>
    </row>
    <row r="84" spans="1:97" s="337" customFormat="1" ht="13" x14ac:dyDescent="0.3">
      <c r="A84" s="334"/>
      <c r="B84" s="304"/>
      <c r="C84" s="335"/>
      <c r="D84" s="319"/>
      <c r="E84" s="319"/>
      <c r="F84" s="319"/>
      <c r="G84" s="319"/>
      <c r="H84" s="340"/>
      <c r="I84" s="340"/>
      <c r="J84" s="319"/>
      <c r="K84" s="319"/>
      <c r="L84" s="336"/>
      <c r="M84" s="334"/>
      <c r="N84" s="334"/>
      <c r="O84" s="334"/>
      <c r="P84" s="334"/>
      <c r="Q84" s="334"/>
      <c r="R84" s="334"/>
      <c r="S84" s="334"/>
      <c r="T84" s="334"/>
      <c r="U84" s="334"/>
      <c r="V84" s="334"/>
      <c r="W84" s="334"/>
      <c r="X84" s="334"/>
      <c r="Y84" s="334"/>
      <c r="Z84" s="334"/>
      <c r="AA84" s="334"/>
      <c r="AB84" s="334"/>
      <c r="AC84" s="334"/>
      <c r="AD84" s="334"/>
      <c r="AE84" s="334"/>
      <c r="AF84" s="334"/>
      <c r="AG84" s="334"/>
      <c r="AH84" s="334"/>
      <c r="AI84" s="334"/>
      <c r="AJ84" s="334"/>
      <c r="AK84" s="334"/>
      <c r="AL84" s="334"/>
      <c r="AM84" s="334"/>
      <c r="AN84" s="334"/>
      <c r="AO84" s="334"/>
      <c r="AP84" s="334"/>
      <c r="AQ84" s="334"/>
      <c r="AR84" s="334"/>
      <c r="AS84" s="334"/>
      <c r="AT84" s="334"/>
      <c r="AU84" s="334"/>
      <c r="AV84" s="334"/>
      <c r="AW84" s="334"/>
      <c r="AX84" s="334"/>
      <c r="AY84" s="334"/>
      <c r="AZ84" s="334"/>
      <c r="BA84" s="334"/>
      <c r="BB84" s="334"/>
      <c r="BC84" s="334"/>
      <c r="BD84" s="334"/>
      <c r="BE84" s="334"/>
      <c r="BF84" s="334"/>
      <c r="BG84" s="334"/>
      <c r="BH84" s="334"/>
      <c r="BI84" s="334"/>
      <c r="BJ84" s="334"/>
      <c r="BK84" s="334"/>
      <c r="BL84" s="334"/>
      <c r="BM84" s="334"/>
      <c r="BN84" s="334"/>
      <c r="BO84" s="334"/>
      <c r="BP84" s="334"/>
      <c r="BQ84" s="334"/>
      <c r="BR84" s="334"/>
      <c r="BS84" s="334"/>
      <c r="BT84" s="334"/>
      <c r="BU84" s="334"/>
      <c r="BV84" s="334"/>
      <c r="BW84" s="334"/>
      <c r="BX84" s="334"/>
      <c r="BY84" s="334"/>
      <c r="BZ84" s="334"/>
      <c r="CA84" s="334"/>
      <c r="CB84" s="334"/>
      <c r="CC84" s="334"/>
      <c r="CD84" s="334"/>
      <c r="CE84" s="334"/>
      <c r="CF84" s="334"/>
      <c r="CG84" s="334"/>
      <c r="CH84" s="334"/>
      <c r="CI84" s="334"/>
      <c r="CJ84" s="334"/>
      <c r="CK84" s="334"/>
      <c r="CL84" s="334"/>
      <c r="CM84" s="334"/>
      <c r="CN84" s="334"/>
      <c r="CO84" s="334"/>
      <c r="CP84" s="334"/>
      <c r="CQ84" s="334"/>
      <c r="CR84" s="334"/>
      <c r="CS84" s="334"/>
    </row>
    <row r="85" spans="1:97" ht="39" x14ac:dyDescent="0.35">
      <c r="B85" s="304"/>
      <c r="C85" s="705" t="s">
        <v>1591</v>
      </c>
      <c r="D85" s="705"/>
      <c r="E85" s="220" t="s">
        <v>1580</v>
      </c>
      <c r="F85" s="328"/>
      <c r="G85" s="328"/>
      <c r="H85" s="323"/>
      <c r="I85" s="323"/>
      <c r="J85" s="297"/>
      <c r="K85" s="297"/>
      <c r="L85" s="298"/>
    </row>
    <row r="86" spans="1:97" x14ac:dyDescent="0.35">
      <c r="B86" s="304"/>
      <c r="C86" s="706" t="s">
        <v>1592</v>
      </c>
      <c r="D86" s="185" t="s">
        <v>1593</v>
      </c>
      <c r="E86" s="547">
        <v>0.13941876595675898</v>
      </c>
      <c r="F86" s="327"/>
      <c r="G86" s="327"/>
      <c r="H86" s="297"/>
      <c r="I86" s="297"/>
      <c r="J86" s="297"/>
      <c r="K86" s="297"/>
      <c r="L86" s="298"/>
    </row>
    <row r="87" spans="1:97" x14ac:dyDescent="0.35">
      <c r="B87" s="304"/>
      <c r="C87" s="706"/>
      <c r="D87" s="185" t="s">
        <v>1594</v>
      </c>
      <c r="E87" s="547">
        <v>6.8096225469180358E-2</v>
      </c>
      <c r="F87" s="327"/>
      <c r="G87" s="327"/>
      <c r="H87" s="297"/>
      <c r="I87" s="297"/>
      <c r="J87" s="297"/>
      <c r="K87" s="297"/>
      <c r="L87" s="298"/>
    </row>
    <row r="88" spans="1:97" x14ac:dyDescent="0.35">
      <c r="B88" s="304"/>
      <c r="C88" s="706"/>
      <c r="D88" s="185" t="s">
        <v>1595</v>
      </c>
      <c r="E88" s="547">
        <v>8.9573463273481604E-2</v>
      </c>
      <c r="F88" s="327"/>
      <c r="G88" s="327"/>
      <c r="H88" s="297"/>
      <c r="I88" s="297"/>
      <c r="J88" s="297"/>
      <c r="K88" s="297"/>
      <c r="L88" s="298"/>
    </row>
    <row r="89" spans="1:97" x14ac:dyDescent="0.35">
      <c r="B89" s="304"/>
      <c r="C89" s="706"/>
      <c r="D89" s="185" t="s">
        <v>1596</v>
      </c>
      <c r="E89" s="547">
        <v>0.10352656850315732</v>
      </c>
      <c r="F89" s="327"/>
      <c r="G89" s="327"/>
      <c r="H89" s="297"/>
      <c r="I89" s="297"/>
      <c r="J89" s="297"/>
      <c r="K89" s="297"/>
      <c r="L89" s="298"/>
    </row>
    <row r="90" spans="1:97" x14ac:dyDescent="0.35">
      <c r="B90" s="304"/>
      <c r="C90" s="706"/>
      <c r="D90" s="185" t="s">
        <v>1597</v>
      </c>
      <c r="E90" s="547">
        <v>0.14561073361728671</v>
      </c>
      <c r="F90" s="327"/>
      <c r="G90" s="327"/>
      <c r="H90" s="297"/>
      <c r="I90" s="297"/>
      <c r="J90" s="297"/>
      <c r="K90" s="297"/>
      <c r="L90" s="298"/>
    </row>
    <row r="91" spans="1:97" x14ac:dyDescent="0.35">
      <c r="B91" s="304"/>
      <c r="C91" s="706"/>
      <c r="D91" s="185" t="s">
        <v>1598</v>
      </c>
      <c r="E91" s="547">
        <v>9.4707488546377297E-2</v>
      </c>
      <c r="F91" s="327"/>
      <c r="G91" s="327"/>
      <c r="H91" s="297"/>
      <c r="I91" s="297"/>
      <c r="J91" s="297"/>
      <c r="K91" s="297"/>
      <c r="L91" s="298"/>
    </row>
    <row r="92" spans="1:97" x14ac:dyDescent="0.35">
      <c r="B92" s="304"/>
      <c r="C92" s="706"/>
      <c r="D92" s="185" t="s">
        <v>1599</v>
      </c>
      <c r="E92" s="547">
        <v>9.9541969508239264E-2</v>
      </c>
      <c r="F92" s="327"/>
      <c r="G92" s="327"/>
      <c r="H92" s="297"/>
      <c r="I92" s="297"/>
      <c r="J92" s="297"/>
      <c r="K92" s="297"/>
      <c r="L92" s="298"/>
    </row>
    <row r="93" spans="1:97" x14ac:dyDescent="0.35">
      <c r="B93" s="304"/>
      <c r="C93" s="706"/>
      <c r="D93" s="185" t="s">
        <v>1600</v>
      </c>
      <c r="E93" s="547">
        <v>9.3076255185155124E-2</v>
      </c>
      <c r="F93" s="327"/>
      <c r="G93" s="327"/>
      <c r="H93" s="297"/>
      <c r="I93" s="297"/>
      <c r="J93" s="297"/>
      <c r="K93" s="297"/>
      <c r="L93" s="298"/>
    </row>
    <row r="94" spans="1:97" x14ac:dyDescent="0.35">
      <c r="B94" s="304"/>
      <c r="C94" s="706"/>
      <c r="D94" s="185" t="s">
        <v>1601</v>
      </c>
      <c r="E94" s="547">
        <v>7.078263693033153E-2</v>
      </c>
      <c r="F94" s="327"/>
      <c r="G94" s="327"/>
      <c r="H94" s="297"/>
      <c r="I94" s="297"/>
      <c r="J94" s="297"/>
      <c r="K94" s="297"/>
      <c r="L94" s="298"/>
    </row>
    <row r="95" spans="1:97" x14ac:dyDescent="0.35">
      <c r="B95" s="304"/>
      <c r="C95" s="706"/>
      <c r="D95" s="185" t="s">
        <v>1602</v>
      </c>
      <c r="E95" s="547">
        <v>4.3462106202535725E-2</v>
      </c>
      <c r="F95" s="327"/>
      <c r="G95" s="327"/>
      <c r="H95" s="297"/>
      <c r="I95" s="297"/>
      <c r="J95" s="297"/>
      <c r="K95" s="297"/>
      <c r="L95" s="298"/>
    </row>
    <row r="96" spans="1:97" x14ac:dyDescent="0.35">
      <c r="B96" s="304"/>
      <c r="C96" s="706"/>
      <c r="D96" s="185" t="s">
        <v>1603</v>
      </c>
      <c r="E96" s="547">
        <v>2.0952642526750352E-2</v>
      </c>
      <c r="F96" s="327"/>
      <c r="G96" s="327"/>
      <c r="H96" s="297"/>
      <c r="I96" s="297"/>
      <c r="J96" s="297"/>
      <c r="K96" s="297"/>
      <c r="L96" s="298"/>
    </row>
    <row r="97" spans="2:12" x14ac:dyDescent="0.35">
      <c r="B97" s="304"/>
      <c r="C97" s="706"/>
      <c r="D97" s="185" t="s">
        <v>1604</v>
      </c>
      <c r="E97" s="547">
        <v>1.0520334965597204E-2</v>
      </c>
      <c r="F97" s="327"/>
      <c r="G97" s="327"/>
      <c r="H97" s="297"/>
      <c r="I97" s="297"/>
      <c r="J97" s="297"/>
      <c r="K97" s="297"/>
      <c r="L97" s="298"/>
    </row>
    <row r="98" spans="2:12" x14ac:dyDescent="0.35">
      <c r="B98" s="304"/>
      <c r="C98" s="706"/>
      <c r="D98" s="185" t="s">
        <v>1605</v>
      </c>
      <c r="E98" s="333">
        <v>2.0730809315148476E-2</v>
      </c>
      <c r="F98" s="327"/>
      <c r="G98" s="327"/>
      <c r="H98" s="297"/>
      <c r="I98" s="297"/>
      <c r="J98" s="297"/>
      <c r="K98" s="297"/>
      <c r="L98" s="298"/>
    </row>
    <row r="99" spans="2:12" x14ac:dyDescent="0.35">
      <c r="B99" s="304"/>
      <c r="C99" s="318"/>
      <c r="D99" s="318"/>
      <c r="E99" s="297"/>
      <c r="F99" s="297"/>
      <c r="G99" s="297"/>
      <c r="H99" s="297"/>
      <c r="I99" s="297"/>
      <c r="J99" s="297"/>
      <c r="K99" s="297"/>
      <c r="L99" s="298"/>
    </row>
    <row r="100" spans="2:12" ht="77.25" customHeight="1" x14ac:dyDescent="0.35">
      <c r="B100" s="304"/>
      <c r="C100" s="707" t="s">
        <v>1963</v>
      </c>
      <c r="D100" s="708"/>
      <c r="E100" s="708"/>
      <c r="F100" s="708"/>
      <c r="G100" s="708"/>
      <c r="H100" s="708"/>
      <c r="I100" s="708"/>
      <c r="J100" s="709"/>
      <c r="K100" s="297"/>
      <c r="L100" s="298"/>
    </row>
    <row r="101" spans="2:12" x14ac:dyDescent="0.35">
      <c r="B101" s="304"/>
      <c r="C101" s="318"/>
      <c r="D101" s="318"/>
      <c r="E101" s="297"/>
      <c r="F101" s="297"/>
      <c r="G101" s="297"/>
      <c r="H101" s="297"/>
      <c r="I101" s="297"/>
      <c r="J101" s="297"/>
      <c r="K101" s="297"/>
      <c r="L101" s="298"/>
    </row>
    <row r="102" spans="2:12" x14ac:dyDescent="0.35">
      <c r="B102" s="304"/>
      <c r="C102" s="318"/>
      <c r="D102" s="318"/>
      <c r="E102" s="297"/>
      <c r="F102" s="297"/>
      <c r="G102" s="297"/>
      <c r="H102" s="297"/>
      <c r="I102" s="297"/>
      <c r="J102" s="297"/>
      <c r="K102" s="297"/>
      <c r="L102" s="298"/>
    </row>
    <row r="103" spans="2:12" x14ac:dyDescent="0.35">
      <c r="B103" s="304" t="s">
        <v>1611</v>
      </c>
      <c r="C103" s="335" t="s">
        <v>1612</v>
      </c>
      <c r="D103" s="297"/>
      <c r="E103" s="297"/>
      <c r="F103" s="297"/>
      <c r="G103" s="297"/>
      <c r="H103" s="297"/>
      <c r="I103" s="297"/>
      <c r="J103" s="297"/>
      <c r="K103" s="297"/>
      <c r="L103" s="298"/>
    </row>
    <row r="104" spans="2:12" x14ac:dyDescent="0.35">
      <c r="B104" s="304"/>
      <c r="C104" s="335"/>
      <c r="D104" s="297"/>
      <c r="E104" s="297"/>
      <c r="F104" s="297"/>
      <c r="G104" s="297"/>
      <c r="H104" s="297"/>
      <c r="I104" s="297"/>
      <c r="J104" s="297"/>
      <c r="K104" s="297"/>
      <c r="L104" s="298"/>
    </row>
    <row r="105" spans="2:12" ht="39" x14ac:dyDescent="0.35">
      <c r="B105" s="304"/>
      <c r="C105" s="297"/>
      <c r="D105" s="297"/>
      <c r="E105" s="297"/>
      <c r="F105" s="220" t="s">
        <v>1580</v>
      </c>
      <c r="G105" s="328"/>
      <c r="H105" s="323"/>
      <c r="I105" s="297"/>
      <c r="J105" s="297"/>
      <c r="K105" s="297"/>
      <c r="L105" s="298"/>
    </row>
    <row r="106" spans="2:12" x14ac:dyDescent="0.35">
      <c r="B106" s="344"/>
      <c r="C106" s="710" t="s">
        <v>1613</v>
      </c>
      <c r="D106" s="185" t="s">
        <v>1614</v>
      </c>
      <c r="E106" s="208"/>
      <c r="F106" s="333">
        <v>1.9872859406457359E-3</v>
      </c>
      <c r="G106" s="327"/>
      <c r="H106" s="297"/>
      <c r="I106" s="297"/>
      <c r="J106" s="297"/>
      <c r="K106" s="297"/>
      <c r="L106" s="298"/>
    </row>
    <row r="107" spans="2:12" x14ac:dyDescent="0.35">
      <c r="B107" s="344"/>
      <c r="C107" s="711"/>
      <c r="D107" s="653" t="s">
        <v>1615</v>
      </c>
      <c r="E107" s="654"/>
      <c r="F107" s="333">
        <v>0.50693679779957956</v>
      </c>
      <c r="G107" s="305"/>
      <c r="H107" s="297"/>
      <c r="I107" s="297"/>
      <c r="J107" s="297"/>
      <c r="K107" s="297"/>
      <c r="L107" s="298"/>
    </row>
    <row r="108" spans="2:12" x14ac:dyDescent="0.35">
      <c r="B108" s="344"/>
      <c r="C108" s="345" t="s">
        <v>1616</v>
      </c>
      <c r="D108" s="712"/>
      <c r="E108" s="713"/>
      <c r="F108" s="333">
        <v>0.30242345738542681</v>
      </c>
      <c r="G108" s="327"/>
      <c r="H108" s="297"/>
      <c r="I108" s="297"/>
      <c r="J108" s="297"/>
      <c r="K108" s="297"/>
      <c r="L108" s="298"/>
    </row>
    <row r="109" spans="2:12" x14ac:dyDescent="0.35">
      <c r="B109" s="344"/>
      <c r="C109" s="671" t="s">
        <v>1461</v>
      </c>
      <c r="D109" s="671"/>
      <c r="E109" s="671"/>
      <c r="F109" s="346">
        <f>F106+F107+F108</f>
        <v>0.81134754112565211</v>
      </c>
      <c r="G109" s="327"/>
      <c r="H109" s="297"/>
      <c r="I109" s="297"/>
      <c r="J109" s="297"/>
      <c r="K109" s="297"/>
      <c r="L109" s="298"/>
    </row>
    <row r="110" spans="2:12" x14ac:dyDescent="0.35">
      <c r="B110" s="304"/>
      <c r="C110" s="310" t="s">
        <v>1462</v>
      </c>
      <c r="D110" s="703" t="s">
        <v>1463</v>
      </c>
      <c r="E110" s="704"/>
      <c r="F110" s="333">
        <v>0.18865245887434773</v>
      </c>
      <c r="G110" s="327"/>
      <c r="H110" s="297"/>
      <c r="I110" s="297"/>
      <c r="J110" s="297"/>
      <c r="K110" s="297"/>
      <c r="L110" s="298"/>
    </row>
    <row r="111" spans="2:12" x14ac:dyDescent="0.35">
      <c r="B111" s="304"/>
      <c r="C111" s="310"/>
      <c r="D111" s="703"/>
      <c r="E111" s="704"/>
      <c r="F111" s="330"/>
      <c r="G111" s="327"/>
      <c r="H111" s="297"/>
      <c r="I111" s="297"/>
      <c r="J111" s="297"/>
      <c r="K111" s="297"/>
      <c r="L111" s="298"/>
    </row>
    <row r="112" spans="2:12" x14ac:dyDescent="0.35">
      <c r="B112" s="304"/>
      <c r="C112" s="310"/>
      <c r="D112" s="703"/>
      <c r="E112" s="704"/>
      <c r="F112" s="330"/>
      <c r="G112" s="327"/>
      <c r="H112" s="297"/>
      <c r="I112" s="297"/>
      <c r="J112" s="297"/>
      <c r="K112" s="297"/>
      <c r="L112" s="298"/>
    </row>
    <row r="113" spans="2:12" x14ac:dyDescent="0.35">
      <c r="B113" s="304"/>
      <c r="C113" s="310"/>
      <c r="D113" s="703"/>
      <c r="E113" s="704"/>
      <c r="F113" s="330"/>
      <c r="G113" s="327"/>
      <c r="H113" s="297"/>
      <c r="I113" s="297"/>
      <c r="J113" s="297"/>
      <c r="K113" s="297"/>
      <c r="L113" s="298"/>
    </row>
    <row r="114" spans="2:12" x14ac:dyDescent="0.35">
      <c r="B114" s="304"/>
      <c r="C114" s="691" t="s">
        <v>1617</v>
      </c>
      <c r="D114" s="714"/>
      <c r="E114" s="692"/>
      <c r="F114" s="348">
        <f>F110</f>
        <v>0.18865245887434773</v>
      </c>
      <c r="G114" s="327"/>
      <c r="H114" s="297"/>
      <c r="I114" s="297"/>
      <c r="J114" s="297"/>
      <c r="K114" s="297"/>
      <c r="L114" s="298"/>
    </row>
    <row r="115" spans="2:12" x14ac:dyDescent="0.35">
      <c r="B115" s="304"/>
      <c r="C115" s="349"/>
      <c r="D115" s="297"/>
      <c r="E115" s="297"/>
      <c r="F115" s="297"/>
      <c r="G115" s="297"/>
      <c r="H115" s="297"/>
      <c r="I115" s="297"/>
      <c r="J115" s="297"/>
      <c r="K115" s="297"/>
      <c r="L115" s="298"/>
    </row>
    <row r="116" spans="2:12" x14ac:dyDescent="0.35">
      <c r="B116" s="304"/>
      <c r="C116" s="349"/>
      <c r="D116" s="297"/>
      <c r="E116" s="297"/>
      <c r="F116" s="297"/>
      <c r="G116" s="297"/>
      <c r="H116" s="297"/>
      <c r="I116" s="297"/>
      <c r="J116" s="297"/>
      <c r="K116" s="297"/>
      <c r="L116" s="298"/>
    </row>
    <row r="117" spans="2:12" x14ac:dyDescent="0.35">
      <c r="B117" s="350" t="s">
        <v>1618</v>
      </c>
      <c r="C117" s="320" t="s">
        <v>1619</v>
      </c>
      <c r="D117" s="297"/>
      <c r="E117" s="297"/>
      <c r="F117" s="297"/>
      <c r="G117" s="297"/>
      <c r="H117" s="297"/>
      <c r="I117" s="297"/>
      <c r="J117" s="297"/>
      <c r="K117" s="297"/>
      <c r="L117" s="298"/>
    </row>
    <row r="118" spans="2:12" x14ac:dyDescent="0.35">
      <c r="B118" s="304"/>
      <c r="C118" s="320"/>
      <c r="D118" s="297"/>
      <c r="E118" s="297"/>
      <c r="F118" s="297"/>
      <c r="G118" s="297"/>
      <c r="H118" s="297"/>
      <c r="I118" s="297"/>
      <c r="J118" s="297"/>
      <c r="K118" s="297"/>
      <c r="L118" s="298"/>
    </row>
    <row r="119" spans="2:12" ht="39" x14ac:dyDescent="0.35">
      <c r="B119" s="304"/>
      <c r="C119" s="176" t="s">
        <v>1620</v>
      </c>
      <c r="D119" s="220" t="s">
        <v>1580</v>
      </c>
      <c r="E119" s="328"/>
      <c r="F119" s="328"/>
      <c r="G119" s="323"/>
      <c r="H119" s="297"/>
      <c r="I119" s="297"/>
      <c r="J119" s="297"/>
      <c r="K119" s="297"/>
      <c r="L119" s="298"/>
    </row>
    <row r="120" spans="2:12" x14ac:dyDescent="0.35">
      <c r="B120" s="304"/>
      <c r="C120" s="351" t="s">
        <v>1621</v>
      </c>
      <c r="D120" s="347">
        <v>3.2021431712758643E-3</v>
      </c>
      <c r="E120" s="327"/>
      <c r="F120" s="327"/>
      <c r="G120" s="297"/>
      <c r="H120" s="297"/>
      <c r="I120" s="297"/>
      <c r="J120" s="297"/>
      <c r="K120" s="297"/>
      <c r="L120" s="298"/>
    </row>
    <row r="121" spans="2:12" x14ac:dyDescent="0.35">
      <c r="B121" s="304"/>
      <c r="C121" s="352" t="s">
        <v>1622</v>
      </c>
      <c r="D121" s="347">
        <v>4.8704021626276461E-2</v>
      </c>
      <c r="E121" s="327"/>
      <c r="F121" s="327"/>
      <c r="G121" s="297"/>
      <c r="H121" s="297"/>
      <c r="I121" s="297"/>
      <c r="J121" s="297"/>
      <c r="K121" s="297"/>
      <c r="L121" s="298"/>
    </row>
    <row r="122" spans="2:12" x14ac:dyDescent="0.35">
      <c r="B122" s="304"/>
      <c r="C122" s="352" t="s">
        <v>1623</v>
      </c>
      <c r="D122" s="347">
        <v>0.15499039070993195</v>
      </c>
      <c r="E122" s="327"/>
      <c r="F122" s="327"/>
      <c r="G122" s="297"/>
      <c r="H122" s="297"/>
      <c r="I122" s="297"/>
      <c r="J122" s="297"/>
      <c r="K122" s="297"/>
      <c r="L122" s="298"/>
    </row>
    <row r="123" spans="2:12" x14ac:dyDescent="0.35">
      <c r="B123" s="304"/>
      <c r="C123" s="352" t="s">
        <v>1624</v>
      </c>
      <c r="D123" s="347">
        <v>0.2999958356186565</v>
      </c>
      <c r="E123" s="327"/>
      <c r="F123" s="327"/>
      <c r="G123" s="297"/>
      <c r="H123" s="297"/>
      <c r="I123" s="297"/>
      <c r="J123" s="297"/>
      <c r="K123" s="297"/>
      <c r="L123" s="298"/>
    </row>
    <row r="124" spans="2:12" x14ac:dyDescent="0.35">
      <c r="B124" s="304"/>
      <c r="C124" s="351" t="s">
        <v>1625</v>
      </c>
      <c r="D124" s="347">
        <v>0.49310760887385924</v>
      </c>
      <c r="E124" s="327"/>
      <c r="F124" s="327"/>
      <c r="G124" s="297"/>
      <c r="H124" s="297"/>
      <c r="I124" s="297"/>
      <c r="J124" s="297"/>
      <c r="K124" s="297"/>
      <c r="L124" s="298"/>
    </row>
    <row r="125" spans="2:12" x14ac:dyDescent="0.35">
      <c r="B125" s="304"/>
      <c r="C125" s="297"/>
      <c r="D125" s="297"/>
      <c r="E125" s="297"/>
      <c r="F125" s="297"/>
      <c r="G125" s="297"/>
      <c r="H125" s="297"/>
      <c r="I125" s="297"/>
      <c r="J125" s="297"/>
      <c r="K125" s="297"/>
      <c r="L125" s="298"/>
    </row>
    <row r="126" spans="2:12" x14ac:dyDescent="0.35">
      <c r="B126" s="304"/>
      <c r="C126" s="297"/>
      <c r="D126" s="297"/>
      <c r="E126" s="297"/>
      <c r="F126" s="297"/>
      <c r="G126" s="297"/>
      <c r="H126" s="297"/>
      <c r="I126" s="297"/>
      <c r="J126" s="297"/>
      <c r="K126" s="297"/>
      <c r="L126" s="298"/>
    </row>
    <row r="127" spans="2:12" x14ac:dyDescent="0.35">
      <c r="B127" s="304" t="s">
        <v>1626</v>
      </c>
      <c r="C127" s="320" t="s">
        <v>1627</v>
      </c>
      <c r="D127" s="297"/>
      <c r="E127" s="297"/>
      <c r="F127" s="297"/>
      <c r="G127" s="297"/>
      <c r="H127" s="297"/>
      <c r="I127" s="297"/>
      <c r="J127" s="297"/>
      <c r="K127" s="297"/>
      <c r="L127" s="298"/>
    </row>
    <row r="128" spans="2:12" x14ac:dyDescent="0.35">
      <c r="B128" s="304"/>
      <c r="C128" s="320"/>
      <c r="D128" s="297"/>
      <c r="E128" s="297"/>
      <c r="F128" s="297"/>
      <c r="G128" s="297"/>
      <c r="H128" s="297"/>
      <c r="I128" s="297"/>
      <c r="J128" s="297"/>
      <c r="K128" s="297"/>
      <c r="L128" s="298"/>
    </row>
    <row r="129" spans="2:12" ht="39" x14ac:dyDescent="0.35">
      <c r="B129" s="304"/>
      <c r="C129" s="297"/>
      <c r="D129" s="220" t="s">
        <v>1580</v>
      </c>
      <c r="E129" s="323"/>
      <c r="F129" s="297"/>
      <c r="G129" s="297"/>
      <c r="H129" s="297"/>
      <c r="I129" s="297"/>
      <c r="J129" s="297"/>
      <c r="K129" s="297"/>
      <c r="L129" s="298"/>
    </row>
    <row r="130" spans="2:12" x14ac:dyDescent="0.35">
      <c r="B130" s="304"/>
      <c r="C130" s="221" t="s">
        <v>782</v>
      </c>
      <c r="D130" s="347">
        <v>0.69546210430117861</v>
      </c>
      <c r="E130" s="297"/>
      <c r="F130" s="297"/>
      <c r="G130" s="297"/>
      <c r="H130" s="297"/>
      <c r="I130" s="297"/>
      <c r="J130" s="297"/>
      <c r="K130" s="297"/>
      <c r="L130" s="298"/>
    </row>
    <row r="131" spans="2:12" x14ac:dyDescent="0.35">
      <c r="B131" s="304"/>
      <c r="C131" s="221" t="s">
        <v>1628</v>
      </c>
      <c r="D131" s="347">
        <v>1.3249951416402729E-2</v>
      </c>
      <c r="E131" s="297"/>
      <c r="F131" s="297"/>
      <c r="G131" s="297"/>
      <c r="H131" s="297"/>
      <c r="I131" s="297"/>
      <c r="J131" s="297"/>
      <c r="K131" s="297"/>
      <c r="L131" s="298"/>
    </row>
    <row r="132" spans="2:12" x14ac:dyDescent="0.35">
      <c r="B132" s="304"/>
      <c r="C132" s="221" t="s">
        <v>1629</v>
      </c>
      <c r="D132" s="347">
        <v>0.25597766003062533</v>
      </c>
      <c r="E132" s="297"/>
      <c r="F132" s="297"/>
      <c r="G132" s="297"/>
      <c r="H132" s="297"/>
      <c r="I132" s="297"/>
      <c r="J132" s="297"/>
      <c r="K132" s="297"/>
      <c r="L132" s="298"/>
    </row>
    <row r="133" spans="2:12" x14ac:dyDescent="0.35">
      <c r="B133" s="304"/>
      <c r="C133" s="221" t="s">
        <v>92</v>
      </c>
      <c r="D133" s="347">
        <v>3.5310284251793243E-2</v>
      </c>
      <c r="E133" s="297"/>
      <c r="F133" s="297"/>
      <c r="G133" s="297"/>
      <c r="H133" s="297"/>
      <c r="I133" s="297"/>
      <c r="J133" s="297"/>
      <c r="K133" s="297"/>
      <c r="L133" s="298"/>
    </row>
    <row r="134" spans="2:12" x14ac:dyDescent="0.35">
      <c r="B134" s="304"/>
      <c r="C134" s="221" t="s">
        <v>1471</v>
      </c>
      <c r="D134" s="330"/>
      <c r="E134" s="297"/>
      <c r="F134" s="297"/>
      <c r="G134" s="297"/>
      <c r="H134" s="297"/>
      <c r="I134" s="297"/>
      <c r="J134" s="297"/>
      <c r="K134" s="297"/>
      <c r="L134" s="298"/>
    </row>
    <row r="135" spans="2:12" s="64" customFormat="1" x14ac:dyDescent="0.35">
      <c r="B135" s="350"/>
      <c r="C135" s="327"/>
      <c r="D135" s="327"/>
      <c r="E135" s="327"/>
      <c r="F135" s="327"/>
      <c r="G135" s="327"/>
      <c r="H135" s="327"/>
      <c r="I135" s="327"/>
      <c r="J135" s="327"/>
      <c r="K135" s="327"/>
      <c r="L135" s="353"/>
    </row>
    <row r="136" spans="2:12" x14ac:dyDescent="0.35">
      <c r="B136" s="304"/>
      <c r="C136" s="297"/>
      <c r="D136" s="297"/>
      <c r="E136" s="297"/>
      <c r="F136" s="297"/>
      <c r="G136" s="297"/>
      <c r="H136" s="297"/>
      <c r="I136" s="297"/>
      <c r="J136" s="297"/>
      <c r="K136" s="297"/>
      <c r="L136" s="298"/>
    </row>
    <row r="137" spans="2:12" x14ac:dyDescent="0.35">
      <c r="B137" s="350" t="s">
        <v>1630</v>
      </c>
      <c r="C137" s="320" t="s">
        <v>1631</v>
      </c>
      <c r="D137" s="297"/>
      <c r="E137" s="297"/>
      <c r="F137" s="297"/>
      <c r="G137" s="297"/>
      <c r="H137" s="297"/>
      <c r="I137" s="297"/>
      <c r="J137" s="297"/>
      <c r="K137" s="297"/>
      <c r="L137" s="298"/>
    </row>
    <row r="138" spans="2:12" x14ac:dyDescent="0.35">
      <c r="B138" s="304"/>
      <c r="C138" s="297"/>
      <c r="D138" s="297"/>
      <c r="E138" s="297"/>
      <c r="F138" s="297"/>
      <c r="G138" s="297"/>
      <c r="H138" s="297"/>
      <c r="I138" s="297"/>
      <c r="J138" s="297"/>
      <c r="K138" s="297"/>
      <c r="L138" s="298"/>
    </row>
    <row r="139" spans="2:12" ht="39" x14ac:dyDescent="0.35">
      <c r="B139" s="304"/>
      <c r="C139" s="297"/>
      <c r="D139" s="220" t="s">
        <v>1580</v>
      </c>
      <c r="E139" s="323"/>
      <c r="F139" s="297"/>
      <c r="G139" s="297"/>
      <c r="H139" s="297"/>
      <c r="I139" s="297"/>
      <c r="J139" s="297"/>
      <c r="K139" s="297"/>
      <c r="L139" s="298"/>
    </row>
    <row r="140" spans="2:12" x14ac:dyDescent="0.35">
      <c r="B140" s="304"/>
      <c r="C140" s="221" t="s">
        <v>662</v>
      </c>
      <c r="D140" s="347">
        <v>0.98085352395800141</v>
      </c>
      <c r="E140" s="297"/>
      <c r="F140" s="297"/>
      <c r="G140" s="297"/>
      <c r="H140" s="297"/>
      <c r="I140" s="297"/>
      <c r="J140" s="297"/>
      <c r="K140" s="297"/>
      <c r="L140" s="298"/>
    </row>
    <row r="141" spans="2:12" x14ac:dyDescent="0.35">
      <c r="B141" s="304"/>
      <c r="C141" s="221" t="s">
        <v>1632</v>
      </c>
      <c r="D141" s="354"/>
      <c r="E141" s="297"/>
      <c r="F141" s="297"/>
      <c r="G141" s="297"/>
      <c r="H141" s="297"/>
      <c r="I141" s="297"/>
      <c r="J141" s="297"/>
      <c r="K141" s="297"/>
      <c r="L141" s="298"/>
    </row>
    <row r="142" spans="2:12" x14ac:dyDescent="0.35">
      <c r="B142" s="304"/>
      <c r="C142" s="221" t="s">
        <v>1633</v>
      </c>
      <c r="D142" s="347">
        <v>1.9146476041998581E-2</v>
      </c>
      <c r="E142" s="297"/>
      <c r="F142" s="297"/>
      <c r="G142" s="297"/>
      <c r="H142" s="297"/>
      <c r="I142" s="297"/>
      <c r="J142" s="297"/>
      <c r="K142" s="297"/>
      <c r="L142" s="298"/>
    </row>
    <row r="143" spans="2:12" x14ac:dyDescent="0.35">
      <c r="B143" s="304"/>
      <c r="C143" s="221" t="s">
        <v>92</v>
      </c>
      <c r="D143" s="354"/>
      <c r="E143" s="297"/>
      <c r="F143" s="297"/>
      <c r="G143" s="297"/>
      <c r="H143" s="297"/>
      <c r="I143" s="297"/>
      <c r="J143" s="297"/>
      <c r="K143" s="297"/>
      <c r="L143" s="298"/>
    </row>
    <row r="144" spans="2:12" x14ac:dyDescent="0.35">
      <c r="B144" s="304"/>
      <c r="C144" s="221" t="s">
        <v>1471</v>
      </c>
      <c r="D144" s="330"/>
      <c r="E144" s="297"/>
      <c r="F144" s="297"/>
      <c r="G144" s="297"/>
      <c r="H144" s="297"/>
      <c r="I144" s="297"/>
      <c r="J144" s="297"/>
      <c r="K144" s="297"/>
      <c r="L144" s="298"/>
    </row>
    <row r="145" spans="2:12" x14ac:dyDescent="0.35">
      <c r="B145" s="304"/>
      <c r="C145" s="297"/>
      <c r="D145" s="297"/>
      <c r="E145" s="297"/>
      <c r="F145" s="297"/>
      <c r="G145" s="297"/>
      <c r="H145" s="297"/>
      <c r="I145" s="297"/>
      <c r="J145" s="297"/>
      <c r="K145" s="297"/>
      <c r="L145" s="298"/>
    </row>
    <row r="146" spans="2:12" x14ac:dyDescent="0.35">
      <c r="B146" s="304"/>
      <c r="C146" s="297"/>
      <c r="D146" s="297"/>
      <c r="E146" s="297"/>
      <c r="F146" s="297"/>
      <c r="G146" s="297"/>
      <c r="H146" s="297"/>
      <c r="I146" s="297"/>
      <c r="J146" s="297"/>
      <c r="K146" s="297"/>
      <c r="L146" s="298"/>
    </row>
    <row r="147" spans="2:12" x14ac:dyDescent="0.35">
      <c r="B147" s="304" t="s">
        <v>1634</v>
      </c>
      <c r="C147" s="309" t="s">
        <v>1635</v>
      </c>
      <c r="D147" s="297"/>
      <c r="E147" s="297"/>
      <c r="F147" s="297"/>
      <c r="G147" s="297"/>
      <c r="H147" s="297"/>
      <c r="I147" s="297"/>
      <c r="J147" s="297"/>
      <c r="K147" s="297"/>
      <c r="L147" s="298"/>
    </row>
    <row r="148" spans="2:12" x14ac:dyDescent="0.35">
      <c r="B148" s="304"/>
      <c r="C148" s="297"/>
      <c r="D148" s="297"/>
      <c r="E148" s="297"/>
      <c r="F148" s="297"/>
      <c r="G148" s="297"/>
      <c r="H148" s="297"/>
      <c r="I148" s="297"/>
      <c r="J148" s="297"/>
      <c r="K148" s="297"/>
      <c r="L148" s="298"/>
    </row>
    <row r="149" spans="2:12" ht="39" x14ac:dyDescent="0.35">
      <c r="B149" s="304"/>
      <c r="C149" s="297"/>
      <c r="D149" s="220" t="s">
        <v>1580</v>
      </c>
      <c r="E149" s="297"/>
      <c r="F149" s="297"/>
      <c r="G149" s="297"/>
      <c r="H149" s="297"/>
      <c r="I149" s="297"/>
      <c r="J149" s="297"/>
      <c r="K149" s="297"/>
      <c r="L149" s="298"/>
    </row>
    <row r="150" spans="2:12" x14ac:dyDescent="0.35">
      <c r="B150" s="304"/>
      <c r="C150" s="221" t="s">
        <v>1636</v>
      </c>
      <c r="D150" s="347">
        <v>0.91759969491783111</v>
      </c>
      <c r="E150" s="297"/>
      <c r="F150" s="297"/>
      <c r="G150" s="297"/>
      <c r="H150" s="297"/>
      <c r="I150" s="297"/>
      <c r="J150" s="297"/>
      <c r="K150" s="297"/>
      <c r="L150" s="298"/>
    </row>
    <row r="151" spans="2:12" x14ac:dyDescent="0.35">
      <c r="B151" s="304"/>
      <c r="C151" s="221" t="s">
        <v>1637</v>
      </c>
      <c r="D151" s="347">
        <v>3.2625677115802193E-2</v>
      </c>
      <c r="E151" s="306"/>
      <c r="F151" s="297"/>
      <c r="G151" s="297"/>
      <c r="H151" s="297"/>
      <c r="I151" s="297"/>
      <c r="J151" s="297"/>
      <c r="K151" s="297"/>
      <c r="L151" s="298"/>
    </row>
    <row r="152" spans="2:12" x14ac:dyDescent="0.35">
      <c r="B152" s="304"/>
      <c r="C152" s="221" t="s">
        <v>1638</v>
      </c>
      <c r="D152" s="347">
        <v>4.2308556643230057E-2</v>
      </c>
      <c r="E152" s="297"/>
      <c r="F152" s="297"/>
      <c r="G152" s="297"/>
      <c r="H152" s="297"/>
      <c r="I152" s="297"/>
      <c r="J152" s="297"/>
      <c r="K152" s="297"/>
      <c r="L152" s="298"/>
    </row>
    <row r="153" spans="2:12" x14ac:dyDescent="0.35">
      <c r="B153" s="304"/>
      <c r="C153" s="221" t="s">
        <v>1639</v>
      </c>
      <c r="D153" s="347">
        <v>7.4660713231365127E-3</v>
      </c>
      <c r="E153" s="297"/>
      <c r="F153" s="297"/>
      <c r="G153" s="297"/>
      <c r="H153" s="297"/>
      <c r="I153" s="297"/>
      <c r="J153" s="297"/>
      <c r="K153" s="297"/>
      <c r="L153" s="298"/>
    </row>
    <row r="154" spans="2:12" x14ac:dyDescent="0.35">
      <c r="B154" s="304"/>
      <c r="C154" s="221" t="s">
        <v>92</v>
      </c>
      <c r="D154" s="330"/>
      <c r="E154" s="297"/>
      <c r="F154" s="297"/>
      <c r="G154" s="297"/>
      <c r="H154" s="297"/>
      <c r="I154" s="297"/>
      <c r="J154" s="297"/>
      <c r="K154" s="297"/>
      <c r="L154" s="298"/>
    </row>
    <row r="155" spans="2:12" x14ac:dyDescent="0.35">
      <c r="B155" s="304"/>
      <c r="C155" s="221" t="s">
        <v>1471</v>
      </c>
      <c r="D155" s="330"/>
      <c r="E155" s="297"/>
      <c r="F155" s="297"/>
      <c r="G155" s="297"/>
      <c r="H155" s="297"/>
      <c r="I155" s="297"/>
      <c r="J155" s="297"/>
      <c r="K155" s="297"/>
      <c r="L155" s="298"/>
    </row>
    <row r="156" spans="2:12" x14ac:dyDescent="0.35">
      <c r="B156" s="304"/>
      <c r="C156" s="297"/>
      <c r="D156" s="297"/>
      <c r="E156" s="297"/>
      <c r="F156" s="297"/>
      <c r="G156" s="297"/>
      <c r="H156" s="297"/>
      <c r="I156" s="297"/>
      <c r="J156" s="297"/>
      <c r="K156" s="297"/>
      <c r="L156" s="298"/>
    </row>
    <row r="157" spans="2:12" x14ac:dyDescent="0.35">
      <c r="B157" s="304"/>
      <c r="C157" s="297"/>
      <c r="D157" s="297"/>
      <c r="E157" s="297"/>
      <c r="F157" s="297"/>
      <c r="G157" s="297"/>
      <c r="H157" s="297"/>
      <c r="I157" s="297"/>
      <c r="J157" s="297"/>
      <c r="K157" s="297"/>
      <c r="L157" s="298"/>
    </row>
    <row r="158" spans="2:12" x14ac:dyDescent="0.35">
      <c r="B158" s="350" t="s">
        <v>1640</v>
      </c>
      <c r="C158" s="335" t="s">
        <v>1641</v>
      </c>
      <c r="D158" s="297"/>
      <c r="E158" s="297"/>
      <c r="F158" s="297"/>
      <c r="G158" s="297"/>
      <c r="H158" s="297"/>
      <c r="I158" s="297"/>
      <c r="J158" s="297"/>
      <c r="K158" s="297"/>
      <c r="L158" s="298"/>
    </row>
    <row r="159" spans="2:12" x14ac:dyDescent="0.35">
      <c r="B159" s="304"/>
      <c r="C159" s="297"/>
      <c r="D159" s="297"/>
      <c r="E159" s="297"/>
      <c r="F159" s="297"/>
      <c r="G159" s="297"/>
      <c r="H159" s="297"/>
      <c r="I159" s="297"/>
      <c r="J159" s="297"/>
      <c r="K159" s="297"/>
      <c r="L159" s="298"/>
    </row>
    <row r="160" spans="2:12" ht="39" x14ac:dyDescent="0.35">
      <c r="B160" s="304"/>
      <c r="C160" s="297"/>
      <c r="D160" s="297"/>
      <c r="E160" s="220" t="s">
        <v>1580</v>
      </c>
      <c r="F160" s="297"/>
      <c r="G160" s="297"/>
      <c r="H160" s="297"/>
      <c r="I160" s="297"/>
      <c r="J160" s="297"/>
      <c r="K160" s="297"/>
      <c r="L160" s="298"/>
    </row>
    <row r="161" spans="2:12" x14ac:dyDescent="0.35">
      <c r="B161" s="304"/>
      <c r="C161" s="658" t="s">
        <v>1465</v>
      </c>
      <c r="D161" s="659"/>
      <c r="E161" s="347">
        <v>0.74131920630659298</v>
      </c>
      <c r="F161" s="297"/>
      <c r="G161" s="297"/>
      <c r="H161" s="297"/>
      <c r="I161" s="297"/>
      <c r="J161" s="297"/>
      <c r="K161" s="297"/>
      <c r="L161" s="298"/>
    </row>
    <row r="162" spans="2:12" x14ac:dyDescent="0.35">
      <c r="B162" s="304"/>
      <c r="C162" s="658" t="s">
        <v>1466</v>
      </c>
      <c r="D162" s="659"/>
      <c r="E162" s="347">
        <v>0.14002447297300236</v>
      </c>
      <c r="F162" s="297"/>
      <c r="G162" s="297"/>
      <c r="H162" s="297"/>
      <c r="I162" s="297"/>
      <c r="J162" s="297"/>
      <c r="K162" s="297"/>
      <c r="L162" s="298"/>
    </row>
    <row r="163" spans="2:12" x14ac:dyDescent="0.35">
      <c r="B163" s="304"/>
      <c r="C163" s="658" t="s">
        <v>1467</v>
      </c>
      <c r="D163" s="659"/>
      <c r="E163" s="347">
        <v>4.5319648318443276E-2</v>
      </c>
      <c r="F163" s="297"/>
      <c r="G163" s="297"/>
      <c r="H163" s="297"/>
      <c r="I163" s="297"/>
      <c r="J163" s="297"/>
      <c r="K163" s="297"/>
      <c r="L163" s="298"/>
    </row>
    <row r="164" spans="2:12" x14ac:dyDescent="0.35">
      <c r="B164" s="304"/>
      <c r="C164" s="658" t="s">
        <v>1468</v>
      </c>
      <c r="D164" s="659"/>
      <c r="E164" s="347">
        <v>4.7331600241825811E-2</v>
      </c>
      <c r="F164" s="355"/>
      <c r="G164" s="297"/>
      <c r="H164" s="297"/>
      <c r="I164" s="297"/>
      <c r="J164" s="297"/>
      <c r="K164" s="297"/>
      <c r="L164" s="298"/>
    </row>
    <row r="165" spans="2:12" x14ac:dyDescent="0.35">
      <c r="B165" s="304"/>
      <c r="C165" s="658" t="s">
        <v>1469</v>
      </c>
      <c r="D165" s="659"/>
      <c r="E165" s="347"/>
      <c r="F165" s="297"/>
      <c r="G165" s="297"/>
      <c r="H165" s="297"/>
      <c r="I165" s="297"/>
      <c r="J165" s="297"/>
      <c r="K165" s="297"/>
      <c r="L165" s="298"/>
    </row>
    <row r="166" spans="2:12" x14ac:dyDescent="0.35">
      <c r="B166" s="304"/>
      <c r="C166" s="658" t="s">
        <v>1470</v>
      </c>
      <c r="D166" s="659"/>
      <c r="E166" s="347">
        <v>2.60050721601357E-2</v>
      </c>
      <c r="F166" s="297"/>
      <c r="G166" s="297"/>
      <c r="H166" s="297"/>
      <c r="I166" s="297"/>
      <c r="J166" s="297"/>
      <c r="K166" s="297"/>
      <c r="L166" s="298"/>
    </row>
    <row r="167" spans="2:12" x14ac:dyDescent="0.35">
      <c r="B167" s="304"/>
      <c r="C167" s="658" t="s">
        <v>1471</v>
      </c>
      <c r="D167" s="659"/>
      <c r="E167" s="347">
        <v>0</v>
      </c>
      <c r="F167" s="297"/>
      <c r="G167" s="297"/>
      <c r="H167" s="297"/>
      <c r="I167" s="297"/>
      <c r="J167" s="297"/>
      <c r="K167" s="297"/>
      <c r="L167" s="298"/>
    </row>
    <row r="168" spans="2:12" x14ac:dyDescent="0.35">
      <c r="B168" s="304"/>
      <c r="C168" s="297"/>
      <c r="D168" s="297"/>
      <c r="E168" s="297"/>
      <c r="F168" s="297"/>
      <c r="G168" s="306"/>
      <c r="H168" s="297"/>
      <c r="I168" s="297"/>
      <c r="J168" s="297"/>
      <c r="K168" s="297"/>
      <c r="L168" s="298"/>
    </row>
    <row r="169" spans="2:12" x14ac:dyDescent="0.35">
      <c r="B169" s="304"/>
      <c r="C169" s="297"/>
      <c r="D169" s="297"/>
      <c r="E169" s="297"/>
      <c r="F169" s="297"/>
      <c r="G169" s="297"/>
      <c r="H169" s="297"/>
      <c r="I169" s="297"/>
      <c r="J169" s="297"/>
      <c r="K169" s="297"/>
      <c r="L169" s="298"/>
    </row>
    <row r="170" spans="2:12" x14ac:dyDescent="0.35">
      <c r="B170" s="304" t="s">
        <v>1642</v>
      </c>
      <c r="C170" s="320" t="s">
        <v>1643</v>
      </c>
      <c r="D170" s="297"/>
      <c r="E170" s="297"/>
      <c r="F170" s="297"/>
      <c r="G170" s="297"/>
      <c r="H170" s="297"/>
      <c r="I170" s="297"/>
      <c r="J170" s="297"/>
      <c r="K170" s="297"/>
      <c r="L170" s="298"/>
    </row>
    <row r="171" spans="2:12" x14ac:dyDescent="0.35">
      <c r="B171" s="304"/>
      <c r="C171" s="320"/>
      <c r="D171" s="297"/>
      <c r="E171" s="297"/>
      <c r="F171" s="297"/>
      <c r="G171" s="297"/>
      <c r="H171" s="297"/>
      <c r="I171" s="297"/>
      <c r="J171" s="297"/>
      <c r="K171" s="297"/>
      <c r="L171" s="298"/>
    </row>
    <row r="172" spans="2:12" x14ac:dyDescent="0.35">
      <c r="B172" s="304"/>
      <c r="C172" s="658" t="s">
        <v>1644</v>
      </c>
      <c r="D172" s="659"/>
      <c r="E172" s="356">
        <v>438114</v>
      </c>
      <c r="F172" s="324"/>
      <c r="G172" s="324"/>
      <c r="H172" s="324"/>
      <c r="I172" s="297"/>
      <c r="J172" s="318"/>
      <c r="K172" s="297"/>
      <c r="L172" s="298"/>
    </row>
    <row r="173" spans="2:12" x14ac:dyDescent="0.35">
      <c r="B173" s="304"/>
      <c r="C173" s="658" t="s">
        <v>1645</v>
      </c>
      <c r="D173" s="659"/>
      <c r="E173" s="494">
        <v>82270.158986450886</v>
      </c>
      <c r="F173" s="324"/>
      <c r="G173" s="324"/>
      <c r="H173" s="324"/>
      <c r="I173" s="297"/>
      <c r="J173" s="297"/>
      <c r="K173" s="297"/>
      <c r="L173" s="298"/>
    </row>
    <row r="174" spans="2:12" s="64" customFormat="1" x14ac:dyDescent="0.35">
      <c r="B174" s="350"/>
      <c r="C174" s="318"/>
      <c r="D174" s="328"/>
      <c r="E174" s="324"/>
      <c r="F174" s="324"/>
      <c r="G174" s="324"/>
      <c r="H174" s="324"/>
      <c r="I174" s="327"/>
      <c r="J174" s="327"/>
      <c r="K174" s="327"/>
      <c r="L174" s="353"/>
    </row>
    <row r="175" spans="2:12" s="64" customFormat="1" ht="32.25" customHeight="1" x14ac:dyDescent="0.35">
      <c r="B175" s="350"/>
      <c r="C175" s="318"/>
      <c r="D175" s="328"/>
      <c r="E175" s="357" t="s">
        <v>1646</v>
      </c>
      <c r="F175" s="324"/>
      <c r="G175" s="324"/>
      <c r="H175" s="324"/>
      <c r="I175" s="327"/>
      <c r="J175" s="327"/>
      <c r="K175" s="327"/>
      <c r="L175" s="353"/>
    </row>
    <row r="176" spans="2:12" x14ac:dyDescent="0.35">
      <c r="B176" s="304"/>
      <c r="C176" s="658" t="s">
        <v>1647</v>
      </c>
      <c r="D176" s="659"/>
      <c r="E176" s="347">
        <v>3.3662123105120179E-3</v>
      </c>
      <c r="F176" s="327"/>
      <c r="G176" s="327"/>
      <c r="H176" s="327"/>
      <c r="I176" s="297"/>
      <c r="J176" s="297"/>
      <c r="K176" s="297"/>
      <c r="L176" s="298"/>
    </row>
    <row r="177" spans="2:12" x14ac:dyDescent="0.35">
      <c r="B177" s="304"/>
      <c r="C177" s="658" t="s">
        <v>1648</v>
      </c>
      <c r="D177" s="659"/>
      <c r="E177" s="347">
        <v>5.5255809500831385E-3</v>
      </c>
      <c r="F177" s="327"/>
      <c r="G177" s="327"/>
      <c r="H177" s="327"/>
      <c r="I177" s="297"/>
      <c r="J177" s="297"/>
      <c r="K177" s="297"/>
      <c r="L177" s="298"/>
    </row>
    <row r="178" spans="2:12" s="64" customFormat="1" x14ac:dyDescent="0.35">
      <c r="B178" s="350"/>
      <c r="C178" s="318"/>
      <c r="D178" s="318"/>
      <c r="E178" s="327"/>
      <c r="F178" s="327"/>
      <c r="G178" s="327"/>
      <c r="H178" s="327"/>
      <c r="I178" s="327"/>
      <c r="J178" s="327"/>
      <c r="K178" s="327"/>
      <c r="L178" s="353"/>
    </row>
    <row r="179" spans="2:12" s="64" customFormat="1" x14ac:dyDescent="0.35">
      <c r="B179" s="350"/>
      <c r="C179" s="318"/>
      <c r="D179" s="318"/>
      <c r="E179" s="327"/>
      <c r="F179" s="327"/>
      <c r="G179" s="327"/>
      <c r="H179" s="327"/>
      <c r="I179" s="327"/>
      <c r="J179" s="327"/>
      <c r="K179" s="327"/>
      <c r="L179" s="353"/>
    </row>
    <row r="180" spans="2:12" s="64" customFormat="1" ht="39" x14ac:dyDescent="0.35">
      <c r="B180" s="350"/>
      <c r="C180" s="358" t="s">
        <v>1649</v>
      </c>
      <c r="D180" s="359" t="s">
        <v>1650</v>
      </c>
      <c r="E180" s="359" t="s">
        <v>1651</v>
      </c>
      <c r="F180" s="359" t="s">
        <v>1652</v>
      </c>
      <c r="G180" s="327"/>
      <c r="H180" s="327"/>
      <c r="I180" s="327"/>
      <c r="J180" s="327"/>
      <c r="K180" s="327"/>
      <c r="L180" s="353"/>
    </row>
    <row r="181" spans="2:12" s="64" customFormat="1" x14ac:dyDescent="0.35">
      <c r="B181" s="350"/>
      <c r="C181" s="360" t="s">
        <v>1366</v>
      </c>
      <c r="D181" s="511">
        <v>414498</v>
      </c>
      <c r="E181" s="511">
        <v>28820.471656929967</v>
      </c>
      <c r="F181" s="311">
        <v>0.42848967321001175</v>
      </c>
      <c r="G181" s="327"/>
      <c r="H181" s="327"/>
      <c r="I181" s="327"/>
      <c r="J181" s="327"/>
      <c r="K181" s="327"/>
      <c r="L181" s="353"/>
    </row>
    <row r="182" spans="2:12" s="64" customFormat="1" x14ac:dyDescent="0.35">
      <c r="B182" s="350"/>
      <c r="C182" s="360" t="s">
        <v>1367</v>
      </c>
      <c r="D182" s="511">
        <v>22129</v>
      </c>
      <c r="E182" s="511">
        <v>5473.2122295099771</v>
      </c>
      <c r="F182" s="311">
        <v>8.1373231762078252E-2</v>
      </c>
      <c r="G182" s="327"/>
      <c r="H182" s="327"/>
      <c r="I182" s="327"/>
      <c r="J182" s="327"/>
      <c r="K182" s="327"/>
      <c r="L182" s="353"/>
    </row>
    <row r="183" spans="2:12" s="64" customFormat="1" x14ac:dyDescent="0.35">
      <c r="B183" s="350"/>
      <c r="C183" s="360" t="s">
        <v>1368</v>
      </c>
      <c r="D183" s="511">
        <v>929</v>
      </c>
      <c r="E183" s="511">
        <v>441.31290074000043</v>
      </c>
      <c r="F183" s="311">
        <v>6.5612396241258577E-3</v>
      </c>
      <c r="G183" s="327"/>
      <c r="H183" s="327"/>
      <c r="I183" s="327"/>
      <c r="J183" s="327"/>
      <c r="K183" s="327"/>
      <c r="L183" s="353"/>
    </row>
    <row r="184" spans="2:12" s="64" customFormat="1" x14ac:dyDescent="0.35">
      <c r="B184" s="350"/>
      <c r="C184" s="360" t="s">
        <v>1369</v>
      </c>
      <c r="D184" s="511">
        <v>231</v>
      </c>
      <c r="E184" s="511">
        <v>156.99671254999998</v>
      </c>
      <c r="F184" s="311">
        <v>2.3341557645681354E-3</v>
      </c>
      <c r="G184" s="327"/>
      <c r="H184" s="327"/>
      <c r="I184" s="327"/>
      <c r="J184" s="327"/>
      <c r="K184" s="327"/>
      <c r="L184" s="353"/>
    </row>
    <row r="185" spans="2:12" s="64" customFormat="1" x14ac:dyDescent="0.35">
      <c r="B185" s="350"/>
      <c r="C185" s="360" t="s">
        <v>1653</v>
      </c>
      <c r="D185" s="511">
        <v>94</v>
      </c>
      <c r="E185" s="511">
        <v>84.519958579999965</v>
      </c>
      <c r="F185" s="311">
        <v>1.2566043284360923E-3</v>
      </c>
      <c r="G185" s="327"/>
      <c r="H185" s="327"/>
      <c r="I185" s="327"/>
      <c r="J185" s="327"/>
      <c r="K185" s="327"/>
      <c r="L185" s="353"/>
    </row>
    <row r="186" spans="2:12" s="64" customFormat="1" x14ac:dyDescent="0.35">
      <c r="B186" s="350"/>
      <c r="C186" s="360" t="s">
        <v>1654</v>
      </c>
      <c r="D186" s="511">
        <v>233</v>
      </c>
      <c r="E186" s="511">
        <v>1067.1949758800001</v>
      </c>
      <c r="F186" s="311">
        <v>1.5866569843461697E-2</v>
      </c>
      <c r="G186" s="327"/>
      <c r="H186" s="327"/>
      <c r="I186" s="327"/>
      <c r="J186" s="327"/>
      <c r="K186" s="327"/>
      <c r="L186" s="353"/>
    </row>
    <row r="187" spans="2:12" s="64" customFormat="1" x14ac:dyDescent="0.35">
      <c r="B187" s="350"/>
      <c r="C187" s="361" t="s">
        <v>1655</v>
      </c>
      <c r="D187" s="362">
        <f>SUM(D181:D186)</f>
        <v>438114</v>
      </c>
      <c r="E187" s="362">
        <f>SUM(E181:E186)</f>
        <v>36043.708434189946</v>
      </c>
      <c r="F187" s="363">
        <f>SUM(F181:F186)</f>
        <v>0.53588147453268165</v>
      </c>
      <c r="G187" s="327"/>
      <c r="H187" s="327"/>
      <c r="I187" s="327"/>
      <c r="J187" s="327"/>
      <c r="K187" s="327"/>
      <c r="L187" s="353"/>
    </row>
    <row r="188" spans="2:12" s="64" customFormat="1" x14ac:dyDescent="0.35">
      <c r="B188" s="350"/>
      <c r="C188" s="318"/>
      <c r="D188" s="318"/>
      <c r="E188" s="327"/>
      <c r="F188" s="327"/>
      <c r="G188" s="327"/>
      <c r="H188" s="327"/>
      <c r="I188" s="327"/>
      <c r="J188" s="327"/>
      <c r="K188" s="327"/>
      <c r="L188" s="353"/>
    </row>
    <row r="189" spans="2:12" x14ac:dyDescent="0.35">
      <c r="B189" s="304"/>
      <c r="C189" s="297"/>
      <c r="D189" s="297"/>
      <c r="E189" s="297"/>
      <c r="F189" s="297"/>
      <c r="G189" s="306"/>
      <c r="H189" s="297"/>
      <c r="I189" s="297"/>
      <c r="J189" s="297"/>
      <c r="K189" s="297"/>
      <c r="L189" s="298"/>
    </row>
    <row r="190" spans="2:12" x14ac:dyDescent="0.35">
      <c r="B190" s="304" t="s">
        <v>1656</v>
      </c>
      <c r="C190" s="335" t="s">
        <v>1657</v>
      </c>
      <c r="D190" s="297"/>
      <c r="E190" s="297"/>
      <c r="F190" s="297"/>
      <c r="G190" s="306"/>
      <c r="H190" s="297"/>
      <c r="I190" s="297"/>
      <c r="J190" s="297"/>
      <c r="K190" s="297"/>
      <c r="L190" s="298"/>
    </row>
    <row r="191" spans="2:12" x14ac:dyDescent="0.35">
      <c r="B191" s="304"/>
      <c r="C191" s="335"/>
      <c r="D191" s="297"/>
      <c r="E191" s="297"/>
      <c r="F191" s="297"/>
      <c r="G191" s="306"/>
      <c r="H191" s="297"/>
      <c r="I191" s="297"/>
      <c r="J191" s="297"/>
      <c r="K191" s="297"/>
      <c r="L191" s="298"/>
    </row>
    <row r="192" spans="2:12" x14ac:dyDescent="0.35">
      <c r="B192" s="304"/>
      <c r="C192" s="297"/>
      <c r="D192" s="205" t="s">
        <v>1421</v>
      </c>
      <c r="E192" s="205" t="s">
        <v>1443</v>
      </c>
      <c r="F192" s="205" t="s">
        <v>1444</v>
      </c>
      <c r="G192" s="297"/>
      <c r="H192" s="297"/>
      <c r="I192" s="297"/>
      <c r="J192" s="297"/>
      <c r="K192" s="297"/>
      <c r="L192" s="298"/>
    </row>
    <row r="193" spans="2:12" x14ac:dyDescent="0.35">
      <c r="B193" s="304"/>
      <c r="C193" s="221" t="s">
        <v>1414</v>
      </c>
      <c r="D193" s="364">
        <f>F193+E193</f>
        <v>0</v>
      </c>
      <c r="E193" s="365">
        <v>0</v>
      </c>
      <c r="F193" s="366">
        <f>SUM(E199:E217)</f>
        <v>0</v>
      </c>
      <c r="G193" s="297"/>
      <c r="H193" s="297"/>
      <c r="I193" s="297"/>
      <c r="J193" s="297"/>
      <c r="K193" s="297"/>
      <c r="L193" s="298"/>
    </row>
    <row r="194" spans="2:12" s="64" customFormat="1" x14ac:dyDescent="0.35">
      <c r="B194" s="350"/>
      <c r="C194" s="318"/>
      <c r="D194" s="327"/>
      <c r="E194" s="327"/>
      <c r="F194" s="305"/>
      <c r="G194" s="327"/>
      <c r="H194" s="327"/>
      <c r="I194" s="327"/>
      <c r="J194" s="327"/>
      <c r="K194" s="327"/>
      <c r="L194" s="353"/>
    </row>
    <row r="195" spans="2:12" x14ac:dyDescent="0.35">
      <c r="B195" s="304"/>
      <c r="C195" s="335"/>
      <c r="D195" s="297"/>
      <c r="E195" s="297"/>
      <c r="F195" s="297"/>
      <c r="G195" s="306"/>
      <c r="H195" s="297"/>
      <c r="I195" s="297"/>
      <c r="J195" s="297"/>
      <c r="K195" s="297"/>
      <c r="L195" s="298"/>
    </row>
    <row r="196" spans="2:12" s="327" customFormat="1" x14ac:dyDescent="0.35">
      <c r="B196" s="350"/>
      <c r="C196" s="715" t="s">
        <v>1658</v>
      </c>
      <c r="D196" s="716"/>
      <c r="E196" s="716"/>
      <c r="F196" s="716"/>
      <c r="G196" s="716"/>
      <c r="H196" s="716"/>
      <c r="I196" s="716"/>
      <c r="J196" s="716"/>
      <c r="K196" s="717"/>
      <c r="L196" s="353"/>
    </row>
    <row r="197" spans="2:12" ht="38.25" customHeight="1" x14ac:dyDescent="0.35">
      <c r="B197" s="304"/>
      <c r="C197" s="689" t="s">
        <v>1659</v>
      </c>
      <c r="D197" s="718" t="s">
        <v>1660</v>
      </c>
      <c r="E197" s="718" t="s">
        <v>1661</v>
      </c>
      <c r="F197" s="720" t="s">
        <v>1387</v>
      </c>
      <c r="G197" s="721"/>
      <c r="H197" s="722"/>
      <c r="I197" s="718" t="s">
        <v>1662</v>
      </c>
      <c r="J197" s="718" t="s">
        <v>1663</v>
      </c>
      <c r="K197" s="718" t="s">
        <v>1664</v>
      </c>
      <c r="L197" s="298"/>
    </row>
    <row r="198" spans="2:12" x14ac:dyDescent="0.35">
      <c r="B198" s="304"/>
      <c r="C198" s="690"/>
      <c r="D198" s="719"/>
      <c r="E198" s="719"/>
      <c r="F198" s="367" t="s">
        <v>1391</v>
      </c>
      <c r="G198" s="367" t="s">
        <v>1392</v>
      </c>
      <c r="H198" s="367" t="s">
        <v>1393</v>
      </c>
      <c r="I198" s="719"/>
      <c r="J198" s="719"/>
      <c r="K198" s="719"/>
      <c r="L198" s="298"/>
    </row>
    <row r="199" spans="2:12" x14ac:dyDescent="0.35">
      <c r="B199" s="304"/>
      <c r="C199" s="368"/>
      <c r="D199" s="369"/>
      <c r="E199" s="370"/>
      <c r="F199" s="371"/>
      <c r="G199" s="371"/>
      <c r="H199" s="371"/>
      <c r="I199" s="369"/>
      <c r="J199" s="369"/>
      <c r="K199" s="368"/>
      <c r="L199" s="298"/>
    </row>
    <row r="200" spans="2:12" x14ac:dyDescent="0.35">
      <c r="B200" s="304"/>
      <c r="C200" s="368"/>
      <c r="D200" s="369"/>
      <c r="E200" s="370"/>
      <c r="F200" s="371"/>
      <c r="G200" s="371"/>
      <c r="H200" s="371"/>
      <c r="I200" s="369"/>
      <c r="J200" s="369"/>
      <c r="K200" s="368"/>
      <c r="L200" s="298"/>
    </row>
    <row r="201" spans="2:12" x14ac:dyDescent="0.35">
      <c r="B201" s="304"/>
      <c r="C201" s="372"/>
      <c r="D201" s="373"/>
      <c r="E201" s="370"/>
      <c r="F201" s="371"/>
      <c r="G201" s="371"/>
      <c r="H201" s="371"/>
      <c r="I201" s="369"/>
      <c r="J201" s="369"/>
      <c r="K201" s="372"/>
      <c r="L201" s="298"/>
    </row>
    <row r="202" spans="2:12" x14ac:dyDescent="0.35">
      <c r="B202" s="304"/>
      <c r="C202" s="372"/>
      <c r="D202" s="373"/>
      <c r="E202" s="370"/>
      <c r="F202" s="371"/>
      <c r="G202" s="371"/>
      <c r="H202" s="371"/>
      <c r="I202" s="369"/>
      <c r="J202" s="369"/>
      <c r="K202" s="372"/>
      <c r="L202" s="298"/>
    </row>
    <row r="203" spans="2:12" x14ac:dyDescent="0.35">
      <c r="B203" s="304"/>
      <c r="C203" s="372"/>
      <c r="D203" s="373"/>
      <c r="E203" s="370"/>
      <c r="F203" s="371"/>
      <c r="G203" s="371"/>
      <c r="H203" s="371"/>
      <c r="I203" s="369"/>
      <c r="J203" s="369"/>
      <c r="K203" s="372"/>
      <c r="L203" s="298"/>
    </row>
    <row r="204" spans="2:12" x14ac:dyDescent="0.35">
      <c r="B204" s="304"/>
      <c r="C204" s="372"/>
      <c r="D204" s="373"/>
      <c r="E204" s="370"/>
      <c r="F204" s="371"/>
      <c r="G204" s="371"/>
      <c r="H204" s="371"/>
      <c r="I204" s="369"/>
      <c r="J204" s="369"/>
      <c r="K204" s="372"/>
      <c r="L204" s="298"/>
    </row>
    <row r="205" spans="2:12" x14ac:dyDescent="0.35">
      <c r="B205" s="304"/>
      <c r="C205" s="372"/>
      <c r="D205" s="373"/>
      <c r="E205" s="370"/>
      <c r="F205" s="371"/>
      <c r="G205" s="371"/>
      <c r="H205" s="371"/>
      <c r="I205" s="369"/>
      <c r="J205" s="369"/>
      <c r="K205" s="372"/>
      <c r="L205" s="298"/>
    </row>
    <row r="206" spans="2:12" x14ac:dyDescent="0.35">
      <c r="B206" s="304"/>
      <c r="C206" s="372"/>
      <c r="D206" s="373"/>
      <c r="E206" s="370"/>
      <c r="F206" s="371"/>
      <c r="G206" s="371"/>
      <c r="H206" s="371"/>
      <c r="I206" s="369"/>
      <c r="J206" s="369"/>
      <c r="K206" s="372"/>
      <c r="L206" s="298"/>
    </row>
    <row r="207" spans="2:12" x14ac:dyDescent="0.35">
      <c r="B207" s="304"/>
      <c r="C207" s="372"/>
      <c r="D207" s="373"/>
      <c r="E207" s="370"/>
      <c r="F207" s="371"/>
      <c r="G207" s="371"/>
      <c r="H207" s="371"/>
      <c r="I207" s="369"/>
      <c r="J207" s="369"/>
      <c r="K207" s="372"/>
      <c r="L207" s="298"/>
    </row>
    <row r="208" spans="2:12" x14ac:dyDescent="0.35">
      <c r="B208" s="304"/>
      <c r="C208" s="372"/>
      <c r="D208" s="373"/>
      <c r="E208" s="370"/>
      <c r="F208" s="371"/>
      <c r="G208" s="371"/>
      <c r="H208" s="371"/>
      <c r="I208" s="369"/>
      <c r="J208" s="369"/>
      <c r="K208" s="372"/>
      <c r="L208" s="298"/>
    </row>
    <row r="209" spans="2:12" x14ac:dyDescent="0.35">
      <c r="B209" s="304"/>
      <c r="C209" s="372"/>
      <c r="D209" s="373"/>
      <c r="E209" s="370"/>
      <c r="F209" s="371"/>
      <c r="G209" s="371"/>
      <c r="H209" s="371"/>
      <c r="I209" s="369"/>
      <c r="J209" s="373"/>
      <c r="K209" s="372"/>
      <c r="L209" s="298"/>
    </row>
    <row r="210" spans="2:12" x14ac:dyDescent="0.35">
      <c r="B210" s="304"/>
      <c r="C210" s="372"/>
      <c r="D210" s="373"/>
      <c r="E210" s="370"/>
      <c r="F210" s="371"/>
      <c r="G210" s="371"/>
      <c r="H210" s="371"/>
      <c r="I210" s="369"/>
      <c r="J210" s="369"/>
      <c r="K210" s="372"/>
      <c r="L210" s="298"/>
    </row>
    <row r="211" spans="2:12" x14ac:dyDescent="0.35">
      <c r="B211" s="304"/>
      <c r="C211" s="372"/>
      <c r="D211" s="373"/>
      <c r="E211" s="370"/>
      <c r="F211" s="371"/>
      <c r="G211" s="371"/>
      <c r="H211" s="371"/>
      <c r="I211" s="369"/>
      <c r="J211" s="369"/>
      <c r="K211" s="372"/>
      <c r="L211" s="298"/>
    </row>
    <row r="212" spans="2:12" x14ac:dyDescent="0.35">
      <c r="B212" s="304"/>
      <c r="C212" s="372"/>
      <c r="D212" s="373"/>
      <c r="E212" s="370"/>
      <c r="F212" s="371"/>
      <c r="G212" s="371"/>
      <c r="H212" s="371"/>
      <c r="I212" s="369"/>
      <c r="J212" s="369"/>
      <c r="K212" s="372"/>
      <c r="L212" s="298"/>
    </row>
    <row r="213" spans="2:12" x14ac:dyDescent="0.35">
      <c r="B213" s="304"/>
      <c r="C213" s="372"/>
      <c r="D213" s="373"/>
      <c r="E213" s="370"/>
      <c r="F213" s="371"/>
      <c r="G213" s="371"/>
      <c r="H213" s="371"/>
      <c r="I213" s="369"/>
      <c r="J213" s="369"/>
      <c r="K213" s="372"/>
      <c r="L213" s="298"/>
    </row>
    <row r="214" spans="2:12" x14ac:dyDescent="0.35">
      <c r="B214" s="304"/>
      <c r="C214" s="372"/>
      <c r="D214" s="373"/>
      <c r="E214" s="370"/>
      <c r="F214" s="371"/>
      <c r="G214" s="371"/>
      <c r="H214" s="371"/>
      <c r="I214" s="369"/>
      <c r="J214" s="369"/>
      <c r="K214" s="372"/>
      <c r="L214" s="298"/>
    </row>
    <row r="215" spans="2:12" x14ac:dyDescent="0.35">
      <c r="B215" s="304"/>
      <c r="C215" s="372"/>
      <c r="D215" s="373"/>
      <c r="E215" s="370"/>
      <c r="F215" s="371"/>
      <c r="G215" s="371"/>
      <c r="H215" s="371"/>
      <c r="I215" s="369"/>
      <c r="J215" s="369"/>
      <c r="K215" s="372"/>
      <c r="L215" s="298"/>
    </row>
    <row r="216" spans="2:12" x14ac:dyDescent="0.35">
      <c r="B216" s="304"/>
      <c r="C216" s="372"/>
      <c r="D216" s="373"/>
      <c r="E216" s="370"/>
      <c r="F216" s="371"/>
      <c r="G216" s="371"/>
      <c r="H216" s="371"/>
      <c r="I216" s="369"/>
      <c r="J216" s="369"/>
      <c r="K216" s="372"/>
      <c r="L216" s="298"/>
    </row>
    <row r="217" spans="2:12" x14ac:dyDescent="0.35">
      <c r="B217" s="304"/>
      <c r="C217" s="368"/>
      <c r="D217" s="369"/>
      <c r="E217" s="374"/>
      <c r="F217" s="375"/>
      <c r="G217" s="375"/>
      <c r="H217" s="375"/>
      <c r="I217" s="369"/>
      <c r="J217" s="369"/>
      <c r="K217" s="368"/>
      <c r="L217" s="298"/>
    </row>
    <row r="218" spans="2:12" ht="15" thickBot="1" x14ac:dyDescent="0.4">
      <c r="B218" s="376"/>
      <c r="C218" s="377"/>
      <c r="D218" s="377"/>
      <c r="E218" s="377"/>
      <c r="F218" s="377"/>
      <c r="G218" s="377"/>
      <c r="H218" s="377"/>
      <c r="I218" s="377"/>
      <c r="J218" s="377"/>
      <c r="K218" s="377"/>
      <c r="L218" s="378"/>
    </row>
    <row r="219" spans="2:12" x14ac:dyDescent="0.35">
      <c r="B219" s="379"/>
    </row>
    <row r="220" spans="2:12" x14ac:dyDescent="0.35">
      <c r="B220" s="379"/>
    </row>
    <row r="221" spans="2:12" x14ac:dyDescent="0.35">
      <c r="B221" s="379"/>
    </row>
    <row r="222" spans="2:12" x14ac:dyDescent="0.35">
      <c r="B222" s="379"/>
    </row>
    <row r="223" spans="2:12" x14ac:dyDescent="0.35">
      <c r="B223" s="379"/>
    </row>
    <row r="224" spans="2:12" x14ac:dyDescent="0.35">
      <c r="B224" s="379"/>
    </row>
    <row r="225" spans="2:2" x14ac:dyDescent="0.35">
      <c r="B225" s="379"/>
    </row>
    <row r="226" spans="2:2" x14ac:dyDescent="0.35">
      <c r="B226" s="379"/>
    </row>
    <row r="227" spans="2:2" x14ac:dyDescent="0.35">
      <c r="B227" s="379"/>
    </row>
    <row r="228" spans="2:2" x14ac:dyDescent="0.35">
      <c r="B228" s="379"/>
    </row>
    <row r="229" spans="2:2" x14ac:dyDescent="0.35">
      <c r="B229" s="379"/>
    </row>
    <row r="230" spans="2:2" x14ac:dyDescent="0.35">
      <c r="B230" s="379"/>
    </row>
    <row r="231" spans="2:2" x14ac:dyDescent="0.35">
      <c r="B231" s="379"/>
    </row>
    <row r="232" spans="2:2" x14ac:dyDescent="0.35">
      <c r="B232" s="379"/>
    </row>
    <row r="233" spans="2:2" x14ac:dyDescent="0.35">
      <c r="B233" s="379"/>
    </row>
    <row r="234" spans="2:2" x14ac:dyDescent="0.35">
      <c r="B234" s="379"/>
    </row>
    <row r="235" spans="2:2" x14ac:dyDescent="0.35">
      <c r="B235" s="379"/>
    </row>
    <row r="236" spans="2:2" x14ac:dyDescent="0.35">
      <c r="B236" s="379"/>
    </row>
    <row r="237" spans="2:2" x14ac:dyDescent="0.35">
      <c r="B237" s="379"/>
    </row>
    <row r="238" spans="2:2" x14ac:dyDescent="0.35">
      <c r="B238" s="379"/>
    </row>
    <row r="239" spans="2:2" x14ac:dyDescent="0.35">
      <c r="B239" s="379"/>
    </row>
    <row r="240" spans="2:2" x14ac:dyDescent="0.35">
      <c r="B240" s="379"/>
    </row>
    <row r="241" spans="2:2" x14ac:dyDescent="0.35">
      <c r="B241" s="379"/>
    </row>
    <row r="242" spans="2:2" x14ac:dyDescent="0.35">
      <c r="B242" s="379"/>
    </row>
    <row r="243" spans="2:2" x14ac:dyDescent="0.35">
      <c r="B243" s="379"/>
    </row>
    <row r="244" spans="2:2" x14ac:dyDescent="0.35">
      <c r="B244" s="379"/>
    </row>
    <row r="245" spans="2:2" x14ac:dyDescent="0.35">
      <c r="B245" s="379"/>
    </row>
  </sheetData>
  <sheetProtection password="B0C4" sheet="1" objects="1" scenarios="1"/>
  <mergeCells count="60">
    <mergeCell ref="C176:D176"/>
    <mergeCell ref="C177:D177"/>
    <mergeCell ref="C196:K196"/>
    <mergeCell ref="C197:C198"/>
    <mergeCell ref="D197:D198"/>
    <mergeCell ref="E197:E198"/>
    <mergeCell ref="F197:H197"/>
    <mergeCell ref="I197:I198"/>
    <mergeCell ref="J197:J198"/>
    <mergeCell ref="K197:K198"/>
    <mergeCell ref="C173:D173"/>
    <mergeCell ref="D112:E112"/>
    <mergeCell ref="D113:E113"/>
    <mergeCell ref="C114:E114"/>
    <mergeCell ref="C161:D161"/>
    <mergeCell ref="C162:D162"/>
    <mergeCell ref="C163:D163"/>
    <mergeCell ref="C164:D164"/>
    <mergeCell ref="C165:D165"/>
    <mergeCell ref="C166:D166"/>
    <mergeCell ref="C167:D167"/>
    <mergeCell ref="C172:D172"/>
    <mergeCell ref="D111:E111"/>
    <mergeCell ref="C62:D62"/>
    <mergeCell ref="C63:C75"/>
    <mergeCell ref="C83:D83"/>
    <mergeCell ref="C85:D85"/>
    <mergeCell ref="C86:C98"/>
    <mergeCell ref="C100:J100"/>
    <mergeCell ref="C106:C107"/>
    <mergeCell ref="D107:E107"/>
    <mergeCell ref="D108:E108"/>
    <mergeCell ref="C109:E109"/>
    <mergeCell ref="D110:E110"/>
    <mergeCell ref="F61:G61"/>
    <mergeCell ref="C45:D45"/>
    <mergeCell ref="C46:D46"/>
    <mergeCell ref="C47:D47"/>
    <mergeCell ref="C48:D48"/>
    <mergeCell ref="C49:D49"/>
    <mergeCell ref="C50:D50"/>
    <mergeCell ref="C51:D51"/>
    <mergeCell ref="C52:D52"/>
    <mergeCell ref="C53:D53"/>
    <mergeCell ref="C54:D54"/>
    <mergeCell ref="C60:D60"/>
    <mergeCell ref="C44:D44"/>
    <mergeCell ref="D4:F4"/>
    <mergeCell ref="C34:D34"/>
    <mergeCell ref="C35:D35"/>
    <mergeCell ref="C36:D36"/>
    <mergeCell ref="C37:D37"/>
    <mergeCell ref="C38:D38"/>
    <mergeCell ref="C39:D39"/>
    <mergeCell ref="C40:D40"/>
    <mergeCell ref="C41:D41"/>
    <mergeCell ref="C42:D42"/>
    <mergeCell ref="C43:D43"/>
    <mergeCell ref="D16:D17"/>
    <mergeCell ref="E16:E17"/>
  </mergeCells>
  <pageMargins left="0.25" right="0.25" top="0.75" bottom="0.75" header="0.3" footer="0.3"/>
  <pageSetup paperSize="9" scale="55" fitToHeight="0" orientation="portrait" r:id="rId1"/>
  <rowBreaks count="2" manualBreakCount="2">
    <brk id="77" max="16383" man="1"/>
    <brk id="14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12</vt:i4>
      </vt:variant>
    </vt:vector>
  </HeadingPairs>
  <TitlesOfParts>
    <vt:vector size="27" baseType="lpstr">
      <vt:lpstr>Introduction</vt:lpstr>
      <vt:lpstr>A. HTT General</vt:lpstr>
      <vt:lpstr>B1. HTT Mortgage Assets</vt:lpstr>
      <vt:lpstr>B2. HTT Public Sector Assets</vt:lpstr>
      <vt:lpstr>C. HTT Harmonised Glossary</vt:lpstr>
      <vt:lpstr>Disclaimer</vt:lpstr>
      <vt:lpstr>Garde</vt:lpstr>
      <vt:lpstr>D1. NTT Overview</vt:lpstr>
      <vt:lpstr>D2 NTT Residential</vt:lpstr>
      <vt:lpstr>D3 NTT Public sector</vt:lpstr>
      <vt:lpstr>D4 NTT Covered bonds</vt:lpstr>
      <vt:lpstr>D5 NTT Explanations</vt:lpstr>
      <vt:lpstr> D6 NTT Disclaimer </vt:lpstr>
      <vt:lpstr>E. Optional ECB-ECAIs data</vt:lpstr>
      <vt:lpstr>Temp. Optional COVID 19 impact</vt:lpstr>
      <vt:lpstr>Disclaimer!general_tc</vt:lpstr>
      <vt:lpstr>Disclaimer!Impression_des_titres</vt:lpstr>
      <vt:lpstr>Disclaimer!privacy_policy</vt:lpstr>
      <vt:lpstr>'A. HTT General'!Zone_d_impression</vt:lpstr>
      <vt:lpstr>'B1. HTT Mortgage Assets'!Zone_d_impression</vt:lpstr>
      <vt:lpstr>'B2. HTT Public Sector Assets'!Zone_d_impression</vt:lpstr>
      <vt:lpstr>'C. HTT Harmonised Glossary'!Zone_d_impression</vt:lpstr>
      <vt:lpstr>'D5 NTT Explanations'!Zone_d_impression</vt:lpstr>
      <vt:lpstr>Disclaimer!Zone_d_impression</vt:lpstr>
      <vt:lpstr>'E. Optional ECB-ECAIs data'!Zone_d_impression</vt:lpstr>
      <vt:lpstr>Introduction!Zone_d_impression</vt:lpstr>
      <vt:lpstr>'Temp. Optional COVID 19 impact'!Zone_d_impression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A9803733</cp:lastModifiedBy>
  <cp:lastPrinted>2019-11-04T10:58:52Z</cp:lastPrinted>
  <dcterms:created xsi:type="dcterms:W3CDTF">2016-04-21T08:07:20Z</dcterms:created>
  <dcterms:modified xsi:type="dcterms:W3CDTF">2021-02-09T08:48:56Z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a19f0c-bea1-442e-a475-ed109d9ec508_Enabled">
    <vt:lpwstr>True</vt:lpwstr>
  </property>
  <property fmtid="{D5CDD505-2E9C-101B-9397-08002B2CF9AE}" pid="3" name="MSIP_Label_48a19f0c-bea1-442e-a475-ed109d9ec508_SiteId">
    <vt:lpwstr>d5bb6d35-8a82-4329-b49a-5030bd6497ab</vt:lpwstr>
  </property>
  <property fmtid="{D5CDD505-2E9C-101B-9397-08002B2CF9AE}" pid="4" name="MSIP_Label_48a19f0c-bea1-442e-a475-ed109d9ec508_Owner">
    <vt:lpwstr>eric.gaultier@creditfoncier.fr</vt:lpwstr>
  </property>
  <property fmtid="{D5CDD505-2E9C-101B-9397-08002B2CF9AE}" pid="5" name="MSIP_Label_48a19f0c-bea1-442e-a475-ed109d9ec508_SetDate">
    <vt:lpwstr>2020-01-31T14:54:59.1013189Z</vt:lpwstr>
  </property>
  <property fmtid="{D5CDD505-2E9C-101B-9397-08002B2CF9AE}" pid="6" name="MSIP_Label_48a19f0c-bea1-442e-a475-ed109d9ec508_Name">
    <vt:lpwstr>C2 - Interne BPCE</vt:lpwstr>
  </property>
  <property fmtid="{D5CDD505-2E9C-101B-9397-08002B2CF9AE}" pid="7" name="MSIP_Label_48a19f0c-bea1-442e-a475-ed109d9ec508_Application">
    <vt:lpwstr>Microsoft Azure Information Protection</vt:lpwstr>
  </property>
  <property fmtid="{D5CDD505-2E9C-101B-9397-08002B2CF9AE}" pid="8" name="MSIP_Label_48a19f0c-bea1-442e-a475-ed109d9ec508_Extended_MSFT_Method">
    <vt:lpwstr>Automatic</vt:lpwstr>
  </property>
  <property fmtid="{D5CDD505-2E9C-101B-9397-08002B2CF9AE}" pid="9" name="Sensitivity">
    <vt:lpwstr>C2 - Interne BPCE</vt:lpwstr>
  </property>
</Properties>
</file>