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5" yWindow="135" windowWidth="20430" windowHeight="9765" tabRatio="902" firstSheet="6"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F57" i="20" l="1"/>
  <c r="F52" i="20"/>
  <c r="F43" i="20"/>
  <c r="F33" i="20"/>
  <c r="F28" i="20"/>
  <c r="F17" i="20"/>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D350" i="9"/>
  <c r="C350" i="9"/>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F342" i="9" l="1"/>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9" i="8" l="1"/>
  <c r="G350" i="9"/>
  <c r="F350" i="9"/>
  <c r="K147" i="17" l="1"/>
  <c r="F59" i="17" l="1"/>
  <c r="G154" i="8" l="1"/>
  <c r="G140" i="8"/>
  <c r="G146" i="8"/>
  <c r="G148" i="8"/>
  <c r="G151" i="8"/>
  <c r="G150" i="8"/>
  <c r="G142" i="8"/>
  <c r="G152" i="8"/>
  <c r="G145" i="8"/>
  <c r="G147" i="8"/>
  <c r="G143" i="8"/>
  <c r="G139" i="8"/>
  <c r="G141" i="8"/>
  <c r="G144" i="8"/>
  <c r="G149" i="8"/>
  <c r="G124" i="8" l="1"/>
  <c r="G115" i="8"/>
  <c r="G114" i="8"/>
  <c r="G128" i="8"/>
  <c r="G117" i="8"/>
  <c r="G122" i="8"/>
  <c r="G129" i="8"/>
  <c r="G120" i="8"/>
  <c r="G125" i="8"/>
  <c r="G123" i="8"/>
  <c r="G118" i="8"/>
  <c r="G121" i="8"/>
  <c r="G113" i="8"/>
  <c r="G126" i="8"/>
  <c r="G116" i="8"/>
  <c r="G119" i="8"/>
  <c r="E147" i="17" l="1"/>
  <c r="E53" i="19" l="1"/>
  <c r="H44" i="19"/>
  <c r="F92" i="17"/>
  <c r="F93" i="17" s="1"/>
  <c r="E180" i="17" l="1"/>
  <c r="E181" i="17" s="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F166" i="8"/>
  <c r="F164" i="8"/>
  <c r="D37" i="10"/>
  <c r="C37" i="10"/>
  <c r="D100" i="8"/>
  <c r="F54" i="8"/>
  <c r="F57" i="8"/>
  <c r="F222" i="8"/>
  <c r="F227" i="8"/>
  <c r="F225" i="8"/>
  <c r="F219" i="8"/>
  <c r="G226" i="8"/>
  <c r="G223" i="8"/>
  <c r="G219" i="8"/>
  <c r="F226" i="8"/>
  <c r="G224" i="8"/>
  <c r="F221" i="8"/>
  <c r="G225" i="8"/>
  <c r="G222" i="8"/>
  <c r="F223" i="8"/>
  <c r="G227" i="8"/>
  <c r="F224" i="8"/>
  <c r="G221" i="8"/>
  <c r="F56" i="8" l="1"/>
  <c r="F53" i="8"/>
  <c r="C155" i="8"/>
  <c r="F167"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52" i="8" l="1"/>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2" i="10" s="1"/>
  <c r="F157" i="10"/>
  <c r="F153" i="10"/>
  <c r="F150" i="10"/>
  <c r="F154" i="10"/>
  <c r="F149" i="10"/>
  <c r="F151" i="10"/>
  <c r="F158" i="10"/>
  <c r="C49" i="10" l="1"/>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 r="G138" i="8" s="1"/>
  <c r="G155" i="8" s="1"/>
  <c r="E73" i="19" l="1"/>
  <c r="F69" i="19" s="1"/>
  <c r="F58" i="19"/>
  <c r="F62" i="19"/>
  <c r="F59" i="19"/>
  <c r="F71" i="19"/>
  <c r="F61" i="19" l="1"/>
  <c r="F65" i="19"/>
  <c r="F60" i="19"/>
  <c r="F67" i="19"/>
  <c r="F70" i="19"/>
  <c r="F72" i="19"/>
  <c r="F63" i="19"/>
  <c r="F66" i="19"/>
  <c r="F64" i="19"/>
  <c r="F68" i="19"/>
  <c r="F73" i="19" l="1"/>
  <c r="C44" i="9" l="1"/>
  <c r="D328" i="9"/>
  <c r="C15" i="9"/>
  <c r="F28" i="9"/>
  <c r="F114" i="18"/>
  <c r="D44" i="9"/>
  <c r="E50" i="18"/>
  <c r="C249" i="9" l="1"/>
  <c r="G329" i="9"/>
  <c r="G331" i="9"/>
  <c r="G321" i="9"/>
  <c r="G330" i="9"/>
  <c r="G323" i="9"/>
  <c r="G332" i="9"/>
  <c r="G320" i="9"/>
  <c r="G333" i="9"/>
  <c r="G334" i="9"/>
  <c r="G322" i="9"/>
  <c r="G324" i="9"/>
  <c r="G326" i="9"/>
  <c r="G327" i="9"/>
  <c r="G325" i="9"/>
  <c r="C328" i="9"/>
  <c r="D187" i="18"/>
  <c r="D214" i="9"/>
  <c r="D315" i="9"/>
  <c r="C227" i="9"/>
  <c r="F109" i="18"/>
  <c r="D21" i="18"/>
  <c r="F13" i="9"/>
  <c r="F19" i="9"/>
  <c r="F20" i="9"/>
  <c r="F23" i="9"/>
  <c r="F21" i="9"/>
  <c r="F25" i="9"/>
  <c r="F26" i="9"/>
  <c r="F12" i="9"/>
  <c r="F24" i="9"/>
  <c r="F16" i="9"/>
  <c r="F22" i="9"/>
  <c r="F14" i="9"/>
  <c r="F18" i="9"/>
  <c r="F17" i="9"/>
  <c r="E35" i="18"/>
  <c r="C315" i="9"/>
  <c r="E187" i="18"/>
  <c r="E27" i="18"/>
  <c r="D249" i="9"/>
  <c r="C214" i="9"/>
  <c r="D227" i="9"/>
  <c r="G253" i="9" l="1"/>
  <c r="G251" i="9"/>
  <c r="G250" i="9"/>
  <c r="G252" i="9"/>
  <c r="G254" i="9"/>
  <c r="G255" i="9"/>
  <c r="F232" i="9"/>
  <c r="F228" i="9"/>
  <c r="F231" i="9"/>
  <c r="F229" i="9"/>
  <c r="F230" i="9"/>
  <c r="F233" i="9"/>
  <c r="F329" i="9"/>
  <c r="F333" i="9"/>
  <c r="F321" i="9"/>
  <c r="F334" i="9"/>
  <c r="F325" i="9"/>
  <c r="F332" i="9"/>
  <c r="F322" i="9"/>
  <c r="F330" i="9"/>
  <c r="F323" i="9"/>
  <c r="F327" i="9"/>
  <c r="F324" i="9"/>
  <c r="F326" i="9"/>
  <c r="F331" i="9"/>
  <c r="F320" i="9"/>
  <c r="G328" i="9"/>
  <c r="G231" i="9"/>
  <c r="G229" i="9"/>
  <c r="G228" i="9"/>
  <c r="G230" i="9"/>
  <c r="G233" i="9"/>
  <c r="G232" i="9"/>
  <c r="F15" i="9"/>
  <c r="F254" i="9"/>
  <c r="F255" i="9"/>
  <c r="F250" i="9"/>
  <c r="F251" i="9"/>
  <c r="F252" i="9"/>
  <c r="F253" i="9"/>
  <c r="F328" i="9" l="1"/>
  <c r="G315" i="9" l="1"/>
  <c r="F249" i="9" l="1"/>
  <c r="F227" i="9"/>
  <c r="F214" i="9"/>
  <c r="F315" i="9"/>
  <c r="G249" i="9"/>
  <c r="G227" i="9"/>
  <c r="G214" i="9"/>
  <c r="F187" i="18" l="1"/>
  <c r="E21" i="18" l="1"/>
  <c r="F27" i="18"/>
  <c r="G82" i="24"/>
  <c r="G84" i="24"/>
  <c r="G85" i="24"/>
  <c r="G86" i="24"/>
  <c r="F44" i="9" l="1"/>
</calcChain>
</file>

<file path=xl/sharedStrings.xml><?xml version="1.0" encoding="utf-8"?>
<sst xmlns="http://schemas.openxmlformats.org/spreadsheetml/2006/main" count="2635" uniqueCount="1971">
  <si>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</si>
  <si>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</si>
  <si>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</si>
  <si>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</si>
  <si>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</si>
  <si>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</si>
  <si>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</si>
  <si>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</si>
  <si>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</si>
  <si>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</si>
  <si>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</si>
  <si>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</si>
  <si>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</si>
  <si>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</si>
  <si>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</si>
  <si>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</si>
  <si>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</si>
  <si>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</si>
  <si>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</si>
  <si>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</si>
  <si>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</si>
  <si>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</si>
  <si>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</si>
  <si>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</si>
  <si>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</si>
  <si>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</si>
  <si>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</si>
  <si>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</si>
  <si>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</si>
  <si>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</si>
  <si>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</si>
  <si>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</si>
  <si>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</si>
  <si>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</si>
  <si>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</si>
  <si>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</si>
  <si>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</si>
  <si>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</si>
  <si>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</si>
  <si>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</si>
  <si>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</si>
  <si>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</si>
  <si>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</si>
  <si>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</si>
  <si>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</si>
  <si>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</si>
  <si>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</si>
  <si>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</si>
  <si>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</si>
  <si>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</si>
  <si>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</si>
  <si>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</si>
  <si>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</si>
  <si>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</si>
  <si>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</si>
  <si>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</si>
  <si>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</si>
  <si>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</si>
  <si>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</si>
  <si>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</si>
  <si>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</si>
  <si>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</si>
  <si>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</si>
  <si>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</si>
  <si>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</si>
  <si>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</si>
  <si>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</si>
  <si>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</si>
  <si>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</si>
  <si>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</si>
  <si>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</si>
  <si>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</si>
  <si>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</si>
  <si>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</si>
  <si>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</si>
  <si>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</si>
  <si>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</si>
  <si>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</si>
  <si>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</si>
  <si>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</si>
  <si>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</si>
  <si>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</si>
  <si>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</si>
  <si>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</si>
  <si>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</si>
  <si>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</si>
  <si>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</si>
  <si>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</si>
  <si>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</si>
  <si>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</si>
  <si>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</si>
  <si>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</si>
  <si>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</si>
  <si>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</si>
  <si>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</si>
  <si>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</si>
  <si>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</si>
  <si>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</si>
  <si>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</si>
  <si>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</si>
  <si>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</si>
  <si>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</si>
  <si>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</si>
  <si>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</si>
  <si>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</si>
  <si>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</si>
  <si>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</si>
  <si>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</si>
  <si>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</si>
  <si>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</si>
  <si>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</si>
  <si>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</si>
  <si>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</si>
  <si>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</si>
  <si>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</si>
  <si>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</si>
  <si>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</si>
  <si>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</si>
  <si>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</si>
  <si>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</si>
  <si>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</si>
  <si>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</si>
  <si>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</si>
  <si>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</si>
  <si>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</si>
  <si>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</si>
  <si>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</si>
  <si>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</si>
  <si>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</si>
  <si>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</si>
  <si>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</si>
  <si>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</si>
  <si>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</si>
  <si>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</si>
  <si>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</si>
  <si>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</si>
  <si>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</si>
  <si>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</si>
  <si>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</si>
  <si>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</si>
  <si>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</si>
  <si>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</si>
  <si>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</si>
  <si>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</si>
  <si>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</si>
  <si>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</si>
  <si>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</si>
  <si>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</si>
  <si>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</si>
  <si>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</si>
  <si>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</si>
  <si>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</si>
  <si>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</si>
  <si>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</si>
  <si>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</si>
  <si>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</si>
  <si>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</si>
  <si>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</si>
  <si>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</si>
  <si>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</si>
  <si>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</si>
  <si>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</si>
  <si>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</si>
  <si>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</si>
  <si>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</si>
  <si>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</si>
  <si>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</si>
  <si>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</si>
  <si>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</si>
  <si>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</si>
  <si>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</si>
  <si>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</si>
  <si>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</si>
  <si>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</si>
  <si>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</si>
  <si>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</si>
  <si>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</si>
  <si>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</si>
  <si>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</si>
  <si>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</si>
  <si>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</si>
  <si>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</si>
  <si>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</si>
  <si>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</si>
  <si>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</si>
  <si>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</si>
  <si>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</si>
  <si>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</si>
  <si>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</si>
  <si>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</si>
  <si>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</si>
  <si>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</si>
  <si>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</si>
  <si>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</si>
  <si>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</si>
  <si>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</si>
  <si>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</si>
  <si>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</si>
  <si>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</si>
  <si>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</si>
  <si>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</si>
  <si>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</si>
  <si>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</si>
  <si>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</si>
  <si>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</si>
  <si>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</si>
  <si>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</si>
  <si>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</si>
  <si>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</si>
  <si>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</si>
  <si>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</si>
  <si>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</si>
  <si>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</si>
  <si>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</si>
  <si>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</si>
  <si>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</si>
  <si>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</si>
  <si>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</si>
  <si>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</si>
  <si>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</si>
  <si>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</si>
  <si>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</si>
  <si>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</si>
  <si>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</si>
  <si>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</si>
  <si>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</si>
  <si>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</si>
  <si>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</si>
  <si>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</si>
  <si>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</si>
  <si>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</si>
  <si>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</si>
  <si>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</si>
  <si>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</si>
  <si>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</si>
  <si>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</si>
  <si>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</si>
  <si>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</si>
  <si>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</si>
  <si>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</si>
  <si>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</si>
  <si>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</si>
  <si>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</si>
  <si>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</si>
  <si>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</si>
  <si>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</si>
  <si>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</si>
  <si>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</si>
  <si>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</si>
  <si>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</si>
  <si>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</si>
  <si>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</si>
  <si>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</si>
  <si>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</si>
  <si>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</si>
  <si>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</si>
  <si>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</si>
  <si>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</si>
  <si>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</si>
  <si>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</si>
  <si>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</si>
  <si>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</si>
  <si>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</si>
  <si>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</si>
  <si>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</si>
  <si>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</si>
  <si>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</si>
  <si>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</si>
  <si>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</si>
  <si>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</si>
  <si>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</si>
  <si>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</si>
  <si>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</si>
  <si>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</si>
  <si>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</si>
  <si>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</si>
  <si>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</si>
  <si>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</si>
  <si>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</si>
  <si>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</si>
  <si>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</si>
  <si>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</si>
  <si>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</si>
  <si>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</si>
  <si>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</si>
  <si>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</si>
  <si>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</si>
  <si>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</si>
  <si>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</si>
  <si>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</si>
  <si>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</si>
  <si>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</si>
  <si>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</si>
  <si>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</si>
  <si>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</si>
  <si>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</si>
  <si>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</si>
  <si>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</si>
  <si>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</si>
  <si>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</si>
  <si>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</si>
  <si>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</si>
  <si>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</si>
  <si>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</si>
  <si>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</si>
  <si>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</si>
  <si>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</si>
  <si>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</si>
  <si>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</si>
  <si>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</si>
  <si>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</si>
  <si>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</si>
  <si>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</si>
  <si>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</si>
  <si>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</si>
  <si>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</si>
  <si>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</si>
  <si>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</si>
  <si>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</si>
  <si>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</si>
  <si>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</si>
  <si>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</si>
  <si>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</si>
  <si>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</si>
  <si>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</si>
  <si>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</si>
  <si>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</si>
  <si>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</si>
  <si>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</si>
  <si>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</si>
  <si>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</si>
  <si>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</si>
  <si>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</si>
  <si>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</si>
  <si>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</si>
  <si>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</si>
  <si>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</si>
  <si>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</si>
  <si>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</si>
  <si>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</si>
  <si>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</si>
  <si>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</si>
  <si>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</si>
  <si>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</si>
  <si>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</si>
  <si>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</si>
  <si>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</si>
  <si>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</si>
  <si>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</si>
  <si>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</si>
  <si>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</si>
  <si>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</si>
  <si>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</si>
  <si>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</si>
  <si>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</si>
  <si>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</si>
  <si>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</si>
  <si>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</si>
  <si>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</si>
  <si>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</si>
  <si>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</si>
  <si>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</si>
  <si>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</si>
  <si>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</si>
  <si>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</si>
  <si>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</si>
  <si>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</si>
  <si>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</si>
  <si>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</si>
  <si>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</si>
  <si>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</si>
  <si>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</si>
  <si>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</si>
  <si>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</si>
  <si>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</si>
  <si>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</si>
  <si>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</si>
  <si>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</si>
  <si>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</si>
  <si>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</si>
  <si>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</si>
  <si>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</si>
  <si>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</si>
  <si>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</si>
  <si>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</si>
  <si>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</si>
  <si>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</si>
  <si>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</si>
  <si>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</si>
  <si>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</si>
  <si>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</si>
  <si>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</si>
  <si>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</si>
  <si>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</si>
  <si>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</si>
  <si>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</si>
  <si>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</si>
  <si>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</si>
  <si>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</si>
  <si>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</si>
  <si>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</si>
  <si>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</si>
  <si>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</si>
  <si>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</si>
  <si>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</si>
  <si>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</si>
  <si>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</si>
  <si>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</si>
  <si>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</si>
  <si>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</si>
  <si>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</si>
  <si>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</si>
  <si>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</si>
  <si>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</si>
  <si>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</si>
  <si>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</si>
  <si>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</si>
  <si>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</si>
  <si>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</si>
  <si>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</si>
  <si>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</si>
  <si>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</si>
  <si>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</si>
  <si>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</si>
  <si>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</si>
  <si>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</si>
  <si>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</si>
  <si>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</si>
  <si>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</si>
  <si>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</si>
  <si>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</si>
  <si>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</si>
  <si>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</si>
  <si>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</si>
  <si>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</si>
  <si>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</si>
  <si>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</si>
  <si>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</si>
  <si>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</si>
  <si>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</si>
  <si>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</si>
  <si>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</si>
  <si>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</si>
  <si>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</si>
  <si>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</si>
  <si>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</si>
  <si>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</si>
  <si>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</si>
  <si>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</si>
  <si>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</si>
  <si>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</si>
  <si>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</si>
  <si>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</si>
  <si>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</si>
  <si>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</si>
  <si>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</si>
  <si>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</si>
  <si>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</si>
  <si>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</si>
  <si>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</si>
  <si>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</si>
  <si>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</si>
  <si>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</si>
  <si>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</si>
  <si>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</si>
  <si>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</si>
  <si>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</si>
  <si>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</si>
  <si>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</si>
  <si>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</si>
  <si>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</si>
  <si>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</si>
  <si>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</si>
  <si>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</si>
  <si>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</si>
  <si>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</si>
  <si>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</si>
  <si>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</si>
  <si>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</si>
  <si>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</si>
  <si>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</si>
  <si>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</si>
  <si>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</si>
  <si>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</si>
  <si>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</si>
  <si>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</si>
  <si>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</si>
  <si>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</si>
  <si>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</si>
  <si>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</si>
  <si>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</si>
  <si>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</si>
  <si>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</si>
  <si>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</si>
  <si>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</si>
  <si>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</si>
  <si>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</si>
  <si>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</si>
  <si>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</si>
  <si>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</si>
  <si>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</si>
  <si>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</si>
  <si>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</si>
  <si>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</si>
  <si>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</si>
  <si>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</si>
  <si>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</si>
  <si>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</si>
  <si>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</si>
  <si>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</si>
  <si>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</si>
  <si>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</si>
  <si>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</si>
  <si>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</si>
  <si>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</si>
  <si>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</si>
  <si>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</si>
  <si>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</si>
  <si>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</si>
  <si>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</si>
  <si>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</si>
  <si>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</si>
  <si>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</si>
  <si>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</si>
  <si>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</si>
  <si>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</si>
  <si>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</si>
  <si>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</si>
  <si>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</si>
  <si>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</si>
  <si>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</si>
  <si>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</si>
  <si>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</si>
  <si>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</si>
  <si>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</si>
  <si>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</si>
  <si>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</si>
  <si>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</si>
  <si>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</si>
  <si>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</si>
  <si>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</si>
  <si>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</si>
  <si>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</si>
  <si>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</si>
  <si>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</si>
  <si>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</si>
  <si>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</si>
  <si>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</si>
  <si>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</si>
  <si>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</si>
  <si>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</si>
  <si>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</si>
  <si>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</si>
  <si>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</si>
  <si>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</si>
  <si>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</si>
  <si>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</si>
  <si>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</si>
  <si>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</si>
  <si>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</si>
  <si>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</si>
  <si>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</si>
  <si>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</si>
  <si>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</si>
  <si>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</si>
  <si>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</si>
  <si>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</si>
  <si>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</si>
  <si>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</si>
  <si>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</si>
  <si>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</si>
  <si>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</si>
  <si>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</si>
  <si>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</si>
  <si>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</si>
  <si>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</si>
  <si>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</si>
  <si>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</si>
  <si>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</si>
  <si>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</si>
  <si>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</si>
  <si>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</si>
  <si>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</si>
  <si>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</si>
  <si>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</si>
  <si>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</si>
  <si>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</si>
  <si>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</si>
  <si>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</si>
  <si>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</si>
  <si>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</si>
  <si>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</si>
  <si>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</si>
  <si>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</si>
  <si>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</si>
  <si>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</si>
  <si>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</si>
  <si>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</si>
  <si>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</si>
  <si>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</si>
  <si>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</si>
  <si>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</si>
  <si>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</si>
  <si>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</si>
  <si>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</si>
  <si>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</si>
  <si>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</si>
  <si>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</si>
  <si>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</si>
  <si>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</si>
  <si>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</si>
  <si>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</si>
  <si>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</si>
  <si>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</si>
  <si>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</si>
  <si>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</si>
  <si>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</si>
  <si>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</si>
  <si>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</si>
  <si>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</si>
  <si>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</si>
  <si>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</si>
  <si>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</si>
  <si>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</si>
  <si>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</si>
  <si>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</si>
  <si>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</si>
  <si>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</si>
  <si>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</si>
  <si>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</si>
  <si>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</si>
  <si>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</si>
  <si>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</si>
  <si>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</si>
  <si>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</si>
  <si>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</si>
  <si>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</si>
  <si>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</si>
  <si>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</si>
  <si>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</si>
  <si>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</si>
  <si>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</si>
  <si>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</si>
  <si>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</si>
  <si>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</si>
  <si>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</si>
  <si>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</si>
  <si>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</si>
  <si>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</si>
  <si>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</si>
  <si>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</si>
  <si>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</si>
  <si>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</si>
  <si>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</si>
  <si>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</si>
  <si>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</si>
  <si>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</si>
  <si>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</si>
  <si>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</si>
  <si>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</si>
  <si>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</si>
  <si>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</si>
  <si>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</si>
  <si>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</si>
  <si>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</si>
  <si>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</si>
  <si>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</si>
  <si>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</si>
  <si>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</si>
  <si>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</si>
  <si>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</si>
  <si>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</si>
  <si>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</si>
  <si>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</si>
  <si>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</si>
  <si>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</si>
  <si>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</si>
  <si>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</si>
  <si>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</si>
  <si>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</si>
  <si>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</si>
  <si>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</si>
  <si>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</si>
  <si>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</si>
  <si>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</si>
  <si>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</si>
  <si>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</si>
  <si>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</si>
  <si>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</si>
  <si>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</si>
  <si>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</si>
  <si>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</si>
  <si>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</si>
  <si>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</si>
  <si>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</si>
  <si>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</si>
  <si>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</si>
  <si>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</si>
  <si>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</si>
  <si>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</si>
  <si>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</si>
  <si>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</si>
  <si>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</si>
  <si>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</si>
  <si>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</si>
  <si>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</si>
  <si>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</si>
  <si>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</si>
  <si>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</si>
  <si>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</si>
  <si>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</si>
  <si>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</si>
  <si>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</si>
  <si>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</si>
  <si>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</si>
  <si>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</si>
  <si>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</si>
  <si>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</si>
  <si>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</si>
  <si>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</si>
  <si>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</si>
  <si>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</si>
  <si>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</si>
  <si>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</si>
  <si>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</si>
  <si>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</si>
  <si>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</si>
  <si>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</si>
  <si>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</si>
  <si>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</si>
  <si>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</si>
  <si>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</si>
  <si>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</si>
  <si>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</si>
  <si>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</si>
  <si>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</si>
  <si>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</si>
  <si>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</si>
  <si>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</si>
  <si>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</si>
  <si>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</si>
  <si>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</si>
  <si>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</si>
  <si>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</si>
  <si>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</si>
  <si>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</si>
  <si>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</si>
  <si>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</si>
  <si>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</si>
  <si>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</si>
  <si>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</si>
  <si>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</si>
  <si>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</si>
  <si>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</si>
  <si>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</si>
  <si>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</si>
  <si>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</si>
  <si>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</si>
  <si>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</si>
  <si>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</si>
  <si>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</si>
  <si>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</si>
  <si>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</si>
  <si>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</si>
  <si>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</si>
  <si>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</si>
  <si>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</si>
  <si>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</si>
  <si>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</si>
  <si>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</si>
  <si>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</si>
  <si>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</si>
  <si>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</si>
  <si>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</si>
  <si>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</si>
  <si>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</si>
  <si>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</si>
  <si>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</si>
  <si>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</si>
  <si>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</si>
  <si>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</si>
  <si>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</si>
  <si>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</si>
  <si>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</si>
  <si>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</si>
  <si>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</si>
  <si>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</si>
  <si>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</si>
  <si>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</si>
  <si>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</si>
  <si>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</si>
  <si>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</si>
  <si>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</si>
  <si>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</si>
  <si>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</si>
  <si>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</si>
  <si>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</si>
  <si>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</si>
  <si>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</si>
  <si>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</si>
  <si>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</si>
  <si>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</si>
  <si>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</si>
  <si>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</si>
  <si>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</si>
  <si>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</si>
  <si>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</si>
  <si>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</si>
  <si>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</si>
  <si>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</si>
  <si>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</si>
  <si>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</si>
  <si>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</si>
  <si>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</si>
  <si>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</si>
  <si>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</si>
  <si>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</si>
  <si>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</si>
  <si>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</si>
  <si>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</si>
  <si>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</si>
  <si>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</si>
  <si>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</si>
  <si>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</si>
  <si>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</si>
  <si>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</si>
  <si>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</si>
  <si>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</si>
  <si>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</si>
  <si>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</si>
  <si>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</si>
  <si>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</si>
  <si>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</si>
  <si>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</si>
  <si>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</si>
  <si>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</si>
  <si>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</si>
  <si>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</si>
  <si>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</si>
  <si>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</si>
  <si>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</si>
  <si>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</si>
  <si>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</si>
  <si>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</si>
  <si>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</si>
  <si>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</si>
  <si>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</si>
  <si>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</si>
  <si>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</si>
  <si>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</si>
  <si>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</si>
  <si>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</si>
  <si>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</si>
  <si>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</si>
  <si>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</si>
  <si>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</si>
  <si>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</si>
  <si>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</si>
  <si>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</si>
  <si>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</si>
  <si>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</si>
  <si>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</si>
  <si>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</si>
  <si>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</si>
  <si>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</si>
  <si>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</si>
  <si>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</si>
  <si>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</si>
  <si>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</si>
  <si>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</si>
  <si>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</si>
  <si>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</si>
  <si>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</si>
  <si>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</si>
  <si>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</si>
  <si>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</si>
  <si>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</si>
  <si>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</si>
  <si>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</si>
  <si>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</si>
  <si>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</si>
  <si>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</si>
  <si>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</si>
  <si>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</si>
  <si>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</si>
  <si>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</si>
  <si>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</si>
  <si>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</si>
  <si>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</si>
  <si>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</si>
  <si>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</si>
  <si>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</si>
  <si>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</si>
  <si>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</si>
  <si>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</si>
  <si>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</si>
  <si>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</si>
  <si>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</si>
  <si>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</si>
  <si>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</si>
  <si>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</si>
  <si>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</si>
  <si>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</si>
  <si>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</si>
  <si>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</si>
  <si>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</si>
  <si>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</si>
  <si>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</si>
  <si>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</si>
  <si>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</si>
  <si>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</si>
  <si>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</si>
  <si>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</si>
  <si>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</si>
  <si>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</si>
  <si>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</si>
  <si>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</si>
  <si>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</si>
  <si>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</si>
  <si>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</si>
  <si>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</si>
  <si>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</si>
  <si>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</si>
  <si>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</si>
  <si>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</si>
  <si>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</si>
  <si>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</si>
  <si>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</si>
  <si>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</si>
  <si>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</si>
  <si>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</si>
  <si>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</si>
  <si>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</si>
  <si>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</si>
  <si>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</si>
  <si>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</si>
  <si>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</si>
  <si>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</si>
  <si>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</si>
  <si>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</si>
  <si>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</si>
  <si>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</si>
  <si>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</si>
  <si>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</si>
  <si>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</si>
  <si>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</si>
  <si>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</si>
  <si>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</si>
  <si>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</si>
  <si>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</si>
  <si>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</si>
  <si>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</si>
  <si>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</si>
  <si>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</si>
  <si>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</si>
  <si>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</si>
  <si>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</si>
  <si>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</si>
  <si>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</si>
  <si>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</si>
  <si>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</si>
  <si>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</si>
  <si>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</si>
  <si>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</si>
  <si>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</si>
  <si>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</si>
  <si>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</si>
  <si>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</si>
  <si>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</si>
  <si>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</si>
  <si>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</si>
  <si>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</si>
  <si>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</si>
  <si>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</si>
  <si>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</si>
  <si>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</si>
  <si>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</si>
  <si>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</si>
  <si>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</si>
  <si>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</si>
  <si>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</si>
  <si>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</si>
  <si>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</si>
  <si>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</si>
  <si>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</si>
  <si>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</si>
  <si>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</si>
  <si>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</si>
  <si>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</si>
  <si>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</si>
  <si>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</si>
  <si>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</si>
  <si>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</si>
  <si>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</si>
  <si>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</si>
  <si>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</si>
  <si>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</si>
  <si>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</si>
  <si>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</si>
  <si>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</si>
  <si>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</si>
  <si>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</si>
  <si>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</si>
  <si>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</si>
  <si>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</si>
  <si>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</si>
  <si>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</si>
  <si>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</si>
  <si>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</si>
  <si>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</si>
  <si>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</si>
  <si>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</si>
  <si>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</si>
  <si>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</si>
  <si>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</si>
  <si>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</si>
  <si>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</si>
  <si>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</si>
  <si>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</si>
  <si>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</si>
  <si>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</si>
  <si>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</si>
  <si>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</si>
  <si>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</si>
  <si>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</si>
  <si>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</si>
  <si>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</si>
  <si>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</si>
  <si>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</si>
  <si>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</si>
  <si>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</si>
  <si>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</si>
  <si>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</si>
  <si>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</si>
  <si>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</si>
  <si>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</si>
  <si>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</si>
  <si>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</si>
  <si>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</si>
  <si>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</si>
  <si>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</si>
  <si>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</si>
  <si>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</si>
  <si>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</si>
  <si>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</si>
  <si>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</si>
  <si>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</si>
  <si>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</si>
  <si>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</si>
  <si>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</si>
  <si>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</si>
  <si>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</si>
  <si>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</si>
  <si>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</si>
  <si>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</si>
  <si>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</si>
  <si>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</si>
  <si>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</si>
  <si>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</si>
  <si>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</si>
  <si>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</si>
  <si>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</si>
  <si>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</si>
  <si>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</si>
  <si>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</si>
  <si>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</si>
  <si>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</si>
  <si>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</si>
  <si>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</si>
  <si>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</si>
  <si>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</si>
  <si>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</si>
  <si>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</si>
  <si>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</si>
  <si>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</si>
  <si>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</si>
  <si>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</si>
  <si>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</si>
  <si>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</si>
  <si>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</si>
  <si>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</si>
  <si>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</si>
  <si>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</si>
  <si>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</si>
  <si>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</si>
  <si>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</si>
  <si>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</si>
  <si>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</si>
  <si>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</si>
  <si>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</si>
  <si>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</si>
  <si>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</si>
  <si>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</si>
  <si>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</si>
  <si>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</si>
  <si>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</si>
  <si>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</si>
  <si>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</si>
  <si>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</si>
  <si>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</si>
  <si>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</si>
  <si>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</si>
  <si>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</si>
  <si>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</si>
  <si>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</si>
  <si>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</si>
  <si>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</si>
  <si>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</si>
  <si>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</si>
  <si>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</si>
  <si>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</si>
  <si>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</si>
  <si>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</si>
  <si>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</si>
  <si>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</si>
  <si>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</si>
  <si>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</si>
  <si>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</si>
  <si>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</si>
  <si>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</si>
  <si>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</si>
  <si>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</si>
  <si>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</si>
  <si>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</si>
  <si>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</si>
  <si>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</si>
  <si>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</si>
  <si>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</si>
  <si>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</si>
  <si>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</si>
  <si>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</si>
  <si>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</si>
  <si>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</si>
  <si>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</si>
  <si>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</si>
  <si>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</si>
  <si>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</si>
  <si>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</si>
  <si>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</si>
  <si>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</si>
  <si>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</si>
  <si>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</si>
  <si>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</si>
  <si>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</si>
  <si>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</si>
  <si>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</si>
  <si>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</si>
  <si>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</si>
  <si>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</si>
  <si>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</si>
  <si>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</si>
  <si>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</si>
  <si>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</si>
  <si>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</si>
  <si>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</si>
  <si>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</si>
  <si>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</si>
  <si>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</si>
  <si>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</si>
  <si>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</si>
  <si>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</si>
  <si>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</si>
  <si>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</si>
  <si>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</si>
  <si>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</si>
  <si>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</si>
  <si>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</si>
  <si>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</si>
  <si>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</si>
  <si>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</si>
  <si>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</si>
  <si>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</si>
  <si>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</si>
  <si>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</si>
  <si>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</si>
  <si>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</si>
  <si>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</si>
  <si>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</si>
  <si>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</si>
  <si>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</si>
  <si>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</si>
  <si>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</si>
  <si>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</si>
  <si>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</si>
  <si>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</si>
  <si>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</si>
  <si>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</si>
  <si>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</si>
  <si>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</si>
  <si>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</si>
  <si>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</si>
  <si>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</si>
  <si>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</si>
  <si>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</si>
  <si>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</si>
  <si>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</si>
  <si>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</si>
  <si>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</si>
  <si>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</si>
  <si>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</si>
  <si>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</si>
  <si>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</si>
  <si>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</si>
  <si>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</si>
  <si>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</si>
  <si>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</si>
  <si>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</si>
  <si>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</si>
  <si>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</si>
  <si>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</si>
  <si>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</si>
  <si>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</si>
  <si>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</si>
  <si>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</si>
  <si>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</si>
  <si>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</si>
  <si>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</si>
  <si>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</si>
  <si>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</si>
  <si>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</si>
  <si>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</si>
  <si>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</si>
  <si>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</si>
  <si>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</si>
  <si>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</si>
  <si>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</si>
  <si>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</si>
  <si>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</si>
  <si>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</si>
  <si>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</si>
  <si>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</si>
  <si>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</si>
  <si>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</si>
  <si>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</si>
  <si>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</si>
  <si>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</si>
  <si>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</si>
  <si>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</si>
  <si>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</si>
  <si>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</si>
  <si>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</si>
  <si>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</si>
  <si>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</si>
  <si>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</si>
  <si>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</si>
  <si>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</si>
  <si>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</si>
  <si>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</si>
  <si>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</si>
  <si>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</si>
  <si>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</si>
  <si>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</si>
  <si>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</si>
  <si>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</si>
  <si>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</si>
  <si>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</si>
  <si>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</si>
  <si>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</si>
  <si>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</si>
  <si>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</si>
  <si>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</si>
  <si>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</si>
  <si>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</si>
  <si>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</si>
  <si>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</si>
  <si>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</si>
  <si>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</si>
  <si>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</si>
  <si>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</si>
  <si>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</si>
  <si>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</si>
  <si>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</si>
  <si>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</si>
  <si>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</si>
  <si>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</si>
  <si>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</si>
  <si>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</si>
  <si>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</si>
  <si>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</si>
  <si>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</si>
  <si>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</si>
  <si>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</si>
  <si>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</si>
  <si>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</si>
  <si>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</si>
  <si>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</si>
  <si>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</si>
  <si>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</si>
  <si>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</si>
  <si>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</si>
  <si>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</si>
  <si>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</si>
  <si>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</si>
  <si>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</si>
  <si>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</si>
  <si>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</si>
  <si>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</si>
  <si>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</si>
  <si>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</si>
  <si>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</si>
  <si>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</si>
  <si>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</si>
  <si>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</si>
  <si>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</si>
  <si>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</si>
  <si>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</si>
  <si>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</si>
  <si>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</si>
  <si>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</si>
  <si>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</si>
  <si>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</si>
  <si>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</si>
  <si>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</si>
  <si>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</si>
  <si>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</si>
  <si>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</si>
  <si>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</si>
  <si>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</si>
  <si>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</si>
  <si>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</si>
  <si>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</si>
  <si>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</si>
  <si>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</si>
  <si>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</si>
  <si>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</si>
  <si>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</si>
  <si>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</si>
  <si>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</si>
  <si>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</si>
  <si>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</si>
  <si>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</si>
  <si>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</si>
  <si>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</si>
  <si>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</si>
  <si>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</si>
  <si>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</si>
  <si>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</si>
  <si>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</si>
  <si>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</si>
  <si>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</si>
  <si>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</si>
  <si>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</si>
  <si>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</si>
  <si>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</si>
  <si>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</si>
  <si>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</si>
  <si>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</si>
  <si>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</si>
  <si>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</si>
  <si>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</si>
  <si>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</si>
  <si>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</si>
  <si>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</si>
  <si>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</si>
  <si>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</si>
  <si>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</si>
  <si>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</si>
  <si>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</si>
  <si>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</si>
  <si>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</si>
  <si>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</si>
  <si>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</si>
  <si>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</si>
  <si>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</si>
  <si>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</si>
  <si>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</si>
  <si>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</si>
  <si>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</si>
  <si>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</si>
  <si>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</si>
  <si>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</si>
  <si>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</si>
  <si>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</si>
  <si>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</si>
  <si>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</si>
  <si>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</si>
  <si>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</si>
  <si>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</si>
  <si>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</si>
  <si>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</si>
  <si>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</si>
  <si>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</si>
  <si>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</si>
  <si>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</si>
  <si>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</si>
  <si>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</si>
  <si>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</si>
  <si>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</si>
  <si>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</si>
  <si>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</si>
  <si>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</si>
  <si>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</si>
  <si>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</si>
  <si>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</si>
  <si>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</si>
  <si>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</si>
  <si>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</si>
  <si>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</si>
  <si>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</si>
  <si>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</si>
  <si>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</si>
  <si>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</si>
  <si>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</si>
  <si>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</si>
  <si>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</si>
  <si>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</si>
  <si>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</si>
  <si>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</si>
  <si>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</si>
  <si>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</si>
  <si>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</si>
  <si>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</si>
  <si>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</si>
  <si>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</si>
  <si>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</si>
  <si>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</si>
  <si>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</si>
  <si>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</si>
  <si>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</si>
  <si>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</si>
  <si>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</si>
  <si>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</si>
  <si>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</si>
  <si>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</si>
  <si>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</si>
  <si>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</si>
  <si>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</si>
  <si>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</si>
  <si>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</si>
  <si>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</si>
  <si>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</si>
  <si>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</si>
  <si>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</si>
  <si>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</si>
  <si>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</si>
  <si>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</si>
  <si>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</si>
  <si>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</si>
  <si>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</si>
  <si>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</si>
  <si>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</si>
  <si>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</si>
  <si>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</si>
  <si>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</si>
  <si>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</si>
  <si>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</si>
  <si>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</si>
  <si>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</si>
  <si>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</si>
  <si>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</si>
  <si>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</si>
  <si>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</si>
  <si>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</si>
  <si>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</si>
  <si>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</si>
  <si>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</si>
  <si>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</si>
  <si>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</si>
  <si>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</si>
  <si>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</si>
  <si>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</si>
  <si>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</si>
  <si>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</si>
  <si>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</si>
  <si>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</si>
  <si>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</si>
  <si>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</si>
  <si>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</si>
  <si>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</si>
  <si>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</si>
  <si>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</si>
  <si>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</si>
  <si>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</si>
  <si>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</si>
  <si>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</si>
  <si>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</si>
  <si>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</si>
  <si>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</si>
  <si>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</si>
  <si>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</si>
  <si>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</si>
  <si>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</si>
  <si>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</si>
  <si>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</si>
  <si>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</si>
  <si>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</si>
  <si>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</si>
  <si>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</si>
  <si>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</si>
  <si>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</si>
  <si>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</si>
  <si>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</si>
  <si>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</si>
  <si>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</si>
  <si>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</si>
  <si>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</si>
  <si>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</si>
  <si>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</si>
  <si>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</si>
  <si>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</si>
  <si>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</si>
  <si>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</si>
  <si>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</si>
  <si>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</si>
  <si>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</si>
  <si>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</si>
  <si>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</si>
  <si>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</si>
  <si>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</si>
  <si>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</si>
  <si>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</si>
  <si>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</si>
  <si>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</si>
  <si>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</si>
  <si>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</si>
  <si>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</si>
  <si>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</si>
  <si>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</si>
  <si>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</si>
  <si>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</si>
  <si>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</si>
  <si>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</si>
  <si>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</si>
  <si>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</si>
  <si>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</si>
  <si>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</si>
  <si>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</si>
  <si>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</si>
  <si>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</si>
  <si>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</si>
  <si>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</si>
  <si>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</si>
  <si>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</si>
  <si>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</si>
  <si>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</si>
  <si>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</si>
  <si>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</si>
  <si>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</si>
  <si>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</si>
  <si>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</si>
  <si>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</si>
  <si>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</si>
  <si>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</si>
  <si>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</si>
  <si>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</si>
  <si>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</si>
  <si>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</si>
  <si>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</si>
  <si>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</si>
  <si>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</si>
  <si>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</si>
  <si>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</si>
  <si>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</si>
  <si>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</si>
  <si>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</si>
  <si>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</si>
  <si>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</si>
  <si>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</si>
  <si>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</si>
  <si>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</si>
  <si>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</si>
  <si>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</si>
  <si>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</si>
  <si>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</si>
  <si>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</si>
  <si>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</si>
  <si>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</si>
  <si>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</si>
  <si>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</si>
  <si>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</si>
  <si>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</si>
  <si>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</si>
  <si>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</si>
  <si>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</si>
  <si>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</si>
  <si>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</si>
  <si>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</si>
  <si>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</si>
  <si>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</si>
  <si>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</si>
  <si>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</si>
  <si>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</si>
  <si>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</si>
  <si>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</si>
  <si>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</si>
  <si>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</si>
  <si>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</si>
  <si>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</si>
  <si>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</si>
  <si>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</si>
  <si>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</si>
  <si>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</si>
  <si>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</si>
  <si>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</si>
  <si>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</si>
  <si>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</si>
  <si>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</si>
  <si>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</si>
  <si>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</si>
  <si>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</si>
  <si>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</si>
  <si>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</si>
  <si>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</si>
  <si>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</si>
  <si>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</si>
  <si>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</si>
  <si>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</si>
  <si>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</si>
  <si>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</si>
  <si>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</si>
  <si>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</si>
  <si>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</si>
  <si>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</si>
  <si>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</si>
  <si>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</si>
  <si>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</si>
  <si>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</si>
  <si>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</si>
  <si>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</si>
  <si>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</si>
  <si>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</si>
  <si>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</si>
  <si>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</si>
  <si>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</si>
  <si>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</si>
  <si>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</si>
  <si>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</si>
  <si>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</si>
  <si>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</si>
  <si>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</si>
  <si>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</si>
  <si>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</si>
  <si>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</si>
  <si>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</si>
  <si>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</si>
  <si>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</si>
  <si>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</si>
  <si>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</si>
  <si>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</si>
  <si>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</si>
  <si>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</si>
  <si>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</si>
  <si>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</si>
  <si>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</si>
  <si>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</si>
  <si>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</si>
  <si>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</si>
  <si>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</si>
  <si>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</si>
  <si>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</si>
  <si>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</si>
  <si>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</si>
  <si>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</si>
  <si>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</si>
  <si>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</si>
  <si>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</si>
  <si>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</si>
  <si>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</si>
  <si>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</si>
  <si>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</si>
  <si>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</si>
  <si>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</si>
  <si>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</si>
  <si>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</si>
  <si>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</si>
  <si>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</si>
  <si>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</si>
  <si>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</si>
  <si>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</si>
  <si>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</si>
  <si>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</si>
  <si>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</si>
  <si>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</si>
  <si>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</si>
  <si>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</si>
  <si>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</si>
  <si>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</si>
  <si>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</si>
  <si>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</si>
  <si>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</si>
  <si>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</si>
  <si>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</si>
  <si>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</si>
  <si>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</si>
  <si>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</si>
  <si>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</si>
  <si>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</si>
  <si>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</si>
  <si>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</si>
  <si>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</si>
  <si>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</si>
  <si>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</si>
  <si>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</si>
  <si>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</si>
  <si>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</si>
  <si>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</si>
  <si>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</si>
  <si>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</si>
  <si>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</si>
  <si>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</si>
  <si>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</si>
  <si>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</si>
  <si>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</si>
  <si>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</si>
  <si>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</si>
  <si>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</si>
  <si>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</si>
  <si>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</si>
  <si>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</si>
  <si>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</si>
  <si>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</si>
  <si>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</si>
  <si>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</si>
  <si>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</si>
  <si>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</si>
  <si>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</si>
  <si>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</si>
  <si>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</si>
  <si>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</si>
  <si>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</si>
  <si>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</si>
  <si>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</si>
  <si>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</si>
  <si>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</si>
  <si>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</si>
  <si>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</si>
  <si>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</si>
  <si>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</si>
  <si>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</si>
  <si>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</si>
  <si>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</si>
  <si>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</si>
  <si>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</si>
  <si>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</si>
  <si>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</si>
  <si>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</si>
  <si>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</si>
  <si>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</si>
  <si>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</si>
  <si>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</si>
  <si>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</si>
  <si>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</si>
  <si>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</si>
  <si>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</si>
  <si>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</si>
  <si>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</si>
  <si>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</si>
  <si>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</si>
  <si>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</si>
  <si>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</si>
  <si>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</si>
  <si>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</si>
  <si>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</si>
  <si>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</si>
  <si>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</si>
  <si>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</si>
  <si>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</si>
  <si>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</si>
  <si>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</si>
  <si>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</si>
  <si>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</si>
  <si>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</si>
  <si>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</si>
  <si>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</si>
  <si>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</si>
  <si>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</si>
  <si>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</si>
  <si>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</si>
  <si>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</si>
  <si>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</si>
  <si>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</si>
  <si>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</si>
  <si>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</si>
  <si>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</si>
  <si>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</si>
  <si>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</si>
  <si>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</si>
  <si>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</si>
  <si>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</si>
  <si>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</si>
  <si>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</si>
  <si>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</si>
  <si>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</si>
  <si>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</si>
  <si>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</si>
  <si>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</si>
  <si>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</si>
  <si>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</si>
  <si>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</si>
  <si>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</si>
  <si>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</si>
  <si>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</si>
  <si>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</si>
  <si>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</si>
  <si>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</si>
  <si>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</si>
  <si>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</si>
  <si>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</si>
  <si>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</si>
  <si>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</si>
  <si>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</si>
  <si>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</si>
  <si>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</si>
  <si>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</si>
  <si>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</si>
  <si>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</si>
  <si>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</si>
  <si>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</si>
  <si>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</si>
  <si>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</si>
  <si>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</si>
  <si>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</si>
  <si>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</si>
  <si>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</si>
  <si>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</si>
  <si>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</si>
  <si>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</si>
  <si>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</si>
  <si>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</si>
  <si>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</si>
  <si>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</si>
  <si>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</si>
  <si>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</si>
  <si>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</si>
  <si>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</si>
  <si>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</si>
  <si>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</si>
  <si>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</si>
  <si>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</si>
  <si>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</si>
  <si>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</si>
  <si>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</si>
  <si>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</si>
  <si>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</si>
  <si>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</si>
  <si>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</si>
  <si>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</si>
  <si>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</si>
  <si>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</si>
  <si>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</si>
  <si>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</si>
  <si>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</si>
  <si>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</si>
  <si>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</si>
  <si>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</si>
  <si>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</si>
  <si>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</si>
  <si>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</si>
  <si>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</si>
  <si>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</si>
  <si>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</si>
  <si>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</si>
  <si>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</si>
  <si>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</si>
  <si>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</si>
  <si>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</si>
  <si>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</si>
  <si>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</si>
  <si>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</si>
  <si>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</si>
  <si>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</si>
  <si>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</si>
  <si>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</si>
  <si>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</si>
  <si>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</si>
  <si>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</si>
  <si>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</si>
  <si>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</si>
  <si>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</si>
  <si>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</si>
  <si>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</si>
  <si>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</si>
  <si>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</si>
  <si>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</si>
  <si>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</si>
  <si>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</si>
  <si>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</si>
  <si>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</si>
  <si>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</si>
  <si>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</si>
  <si>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</si>
  <si>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</si>
  <si>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</si>
  <si>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</si>
  <si>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</si>
  <si>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</si>
  <si>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</si>
  <si>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</si>
  <si>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</si>
  <si>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</si>
  <si>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</si>
  <si>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</si>
  <si>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</si>
  <si>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</si>
  <si>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</si>
  <si>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</si>
  <si>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</si>
  <si>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</si>
  <si>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</si>
  <si>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</si>
  <si>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</si>
  <si>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</si>
  <si>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</si>
  <si>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</si>
  <si>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</si>
  <si>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</si>
  <si>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</si>
  <si>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</si>
  <si>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</si>
  <si>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</si>
  <si>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</si>
  <si>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</si>
  <si>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</si>
  <si>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</si>
  <si>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</si>
  <si>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</si>
  <si>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</si>
  <si>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</si>
  <si>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</si>
  <si>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2019 version</t>
  </si>
  <si>
    <t>5. Breakdown by regions of main country of origin</t>
  </si>
  <si>
    <t>Definition</t>
  </si>
  <si>
    <t>HTT 2019</t>
  </si>
  <si>
    <t>Cut-off Date: 30/06/2019</t>
  </si>
  <si>
    <t>Reporting Date: 09/08/2019</t>
  </si>
  <si>
    <t>(*) of which short term deposits with Banque de France : €  1 522,8 million</t>
  </si>
  <si>
    <t>( march 2019)</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</si>
  <si>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2019, the amount exceeding the regulatorry limit was € 242.4 million.</t>
  </si>
  <si>
    <t>Public sector cover pool data in this section (24 970 EUR  million) do not include Banque de France exposure (EUR  1 522.8 million).</t>
  </si>
  <si>
    <t>113,05 % on March 2019</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</si>
  <si>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</si>
  <si>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</si>
  <si>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</si>
  <si>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</si>
  <si>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</si>
  <si>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</si>
  <si>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</si>
  <si>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</si>
  <si>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</si>
  <si>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</si>
  <si>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</si>
  <si>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</si>
  <si>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</si>
  <si>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</si>
  <si>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</si>
  <si>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</si>
  <si>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</si>
  <si>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</si>
  <si>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</si>
  <si>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</si>
  <si>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</si>
  <si>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</si>
  <si>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</si>
  <si>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</si>
  <si>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</si>
  <si>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</si>
  <si>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</si>
  <si>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</si>
  <si>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</si>
  <si>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</si>
  <si>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</si>
  <si>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</si>
  <si>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</si>
  <si>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</si>
  <si>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</si>
  <si>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5299007QVIQ7IO64NX37</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</si>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</sst>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5"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opLeftCell="A10" zoomScale="80" zoomScaleNormal="80" workbookViewId="0">
      <selection activeCell="F9" sqref="F9"/>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1" t="s">
        <v>1919</v>
      </c>
      <c r="F6" s="571"/>
      <c r="G6" s="571"/>
      <c r="H6" s="7"/>
      <c r="I6" s="7"/>
      <c r="J6" s="8"/>
    </row>
    <row r="7" spans="2:10" ht="26.25" x14ac:dyDescent="0.25">
      <c r="B7" s="6"/>
      <c r="C7" s="7"/>
      <c r="D7" s="7"/>
      <c r="E7" s="7"/>
      <c r="F7" s="11" t="s">
        <v>553</v>
      </c>
      <c r="G7" s="7"/>
      <c r="H7" s="7"/>
      <c r="I7" s="7"/>
      <c r="J7" s="8"/>
    </row>
    <row r="8" spans="2:10" ht="26.25" x14ac:dyDescent="0.25">
      <c r="B8" s="6"/>
      <c r="C8" s="7"/>
      <c r="D8" s="7"/>
      <c r="E8" s="7"/>
      <c r="F8" s="11" t="s">
        <v>1509</v>
      </c>
      <c r="G8" s="7"/>
      <c r="H8" s="7"/>
      <c r="I8" s="7"/>
      <c r="J8" s="8"/>
    </row>
    <row r="9" spans="2:10" ht="21" x14ac:dyDescent="0.25">
      <c r="B9" s="6"/>
      <c r="C9" s="7"/>
      <c r="D9" s="7"/>
      <c r="E9" s="7"/>
      <c r="F9" s="12" t="s">
        <v>1924</v>
      </c>
      <c r="G9" s="7"/>
      <c r="H9" s="7"/>
      <c r="I9" s="7"/>
      <c r="J9" s="8"/>
    </row>
    <row r="10" spans="2:10" ht="21" x14ac:dyDescent="0.25">
      <c r="B10" s="6"/>
      <c r="C10" s="7"/>
      <c r="D10" s="7"/>
      <c r="E10" s="7"/>
      <c r="F10" s="12" t="s">
        <v>1923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4" t="s">
        <v>15</v>
      </c>
      <c r="E24" s="575" t="s">
        <v>16</v>
      </c>
      <c r="F24" s="575"/>
      <c r="G24" s="575"/>
      <c r="H24" s="575"/>
      <c r="I24" s="7"/>
      <c r="J24" s="8"/>
    </row>
    <row r="25" spans="2:10" x14ac:dyDescent="0.25">
      <c r="B25" s="6"/>
      <c r="C25" s="7"/>
      <c r="D25" s="7"/>
      <c r="E25" s="15"/>
      <c r="F25" s="15"/>
      <c r="G25" s="15"/>
      <c r="H25" s="7"/>
      <c r="I25" s="7"/>
      <c r="J25" s="8"/>
    </row>
    <row r="26" spans="2:10" x14ac:dyDescent="0.25">
      <c r="B26" s="6"/>
      <c r="C26" s="7"/>
      <c r="D26" s="574" t="s">
        <v>17</v>
      </c>
      <c r="E26" s="575"/>
      <c r="F26" s="575"/>
      <c r="G26" s="575"/>
      <c r="H26" s="575"/>
      <c r="I26" s="7"/>
      <c r="J26" s="8"/>
    </row>
    <row r="27" spans="2:10" x14ac:dyDescent="0.25">
      <c r="B27" s="6"/>
      <c r="C27" s="7"/>
      <c r="D27" s="16"/>
      <c r="E27" s="16"/>
      <c r="F27" s="16"/>
      <c r="G27" s="16"/>
      <c r="H27" s="16"/>
      <c r="I27" s="7"/>
      <c r="J27" s="8"/>
    </row>
    <row r="28" spans="2:10" x14ac:dyDescent="0.25">
      <c r="B28" s="6"/>
      <c r="C28" s="7"/>
      <c r="D28" s="574" t="s">
        <v>18</v>
      </c>
      <c r="E28" s="575" t="s">
        <v>16</v>
      </c>
      <c r="F28" s="575"/>
      <c r="G28" s="575"/>
      <c r="H28" s="575"/>
      <c r="I28" s="7"/>
      <c r="J28" s="8"/>
    </row>
    <row r="29" spans="2:10" x14ac:dyDescent="0.25">
      <c r="B29" s="6"/>
      <c r="C29" s="7"/>
      <c r="D29" s="16"/>
      <c r="E29" s="16"/>
      <c r="F29" s="16"/>
      <c r="G29" s="16"/>
      <c r="H29" s="16"/>
      <c r="I29" s="7"/>
      <c r="J29" s="8"/>
    </row>
    <row r="30" spans="2:10" x14ac:dyDescent="0.25">
      <c r="B30" s="6"/>
      <c r="C30" s="7"/>
      <c r="D30" s="574" t="s">
        <v>19</v>
      </c>
      <c r="E30" s="574" t="s">
        <v>16</v>
      </c>
      <c r="F30" s="574"/>
      <c r="G30" s="574"/>
      <c r="H30" s="574"/>
      <c r="I30" s="7"/>
      <c r="J30" s="8"/>
    </row>
    <row r="31" spans="2:10" x14ac:dyDescent="0.25">
      <c r="B31" s="6"/>
      <c r="C31" s="7"/>
      <c r="D31" s="137"/>
      <c r="E31" s="137"/>
      <c r="F31" s="137"/>
      <c r="G31" s="137"/>
      <c r="H31" s="137"/>
      <c r="I31" s="7"/>
      <c r="J31" s="8"/>
    </row>
    <row r="32" spans="2:10" x14ac:dyDescent="0.25">
      <c r="B32" s="6"/>
      <c r="C32" s="7"/>
      <c r="D32" s="574" t="s">
        <v>20</v>
      </c>
      <c r="E32" s="575" t="s">
        <v>16</v>
      </c>
      <c r="F32" s="575"/>
      <c r="G32" s="575"/>
      <c r="H32" s="575"/>
      <c r="I32" s="7"/>
      <c r="J32" s="8"/>
    </row>
    <row r="33" spans="2:10" x14ac:dyDescent="0.25">
      <c r="B33" s="6"/>
      <c r="C33" s="7"/>
      <c r="D33" s="15"/>
      <c r="E33" s="15"/>
      <c r="F33" s="15"/>
      <c r="G33" s="15"/>
      <c r="H33" s="15"/>
      <c r="I33" s="7"/>
      <c r="J33" s="8"/>
    </row>
    <row r="34" spans="2:10" x14ac:dyDescent="0.25">
      <c r="B34" s="6"/>
      <c r="C34" s="7"/>
      <c r="D34" s="574" t="s">
        <v>20</v>
      </c>
      <c r="E34" s="575" t="s">
        <v>16</v>
      </c>
      <c r="F34" s="575"/>
      <c r="G34" s="575"/>
      <c r="H34" s="575"/>
      <c r="I34" s="7"/>
      <c r="J34" s="8"/>
    </row>
    <row r="35" spans="2:10" x14ac:dyDescent="0.25">
      <c r="B35" s="6"/>
      <c r="C35" s="7"/>
      <c r="D35" s="7"/>
      <c r="E35" s="7"/>
      <c r="F35" s="7"/>
      <c r="G35" s="7"/>
      <c r="H35" s="7"/>
      <c r="I35" s="7"/>
      <c r="J35" s="8"/>
    </row>
    <row r="36" spans="2:10" x14ac:dyDescent="0.25">
      <c r="B36" s="6"/>
      <c r="C36" s="7"/>
      <c r="D36" s="572" t="s">
        <v>1752</v>
      </c>
      <c r="E36" s="573"/>
      <c r="F36" s="573"/>
      <c r="G36" s="573"/>
      <c r="H36" s="573"/>
      <c r="I36" s="7"/>
      <c r="J36" s="8"/>
    </row>
    <row r="37" spans="2:10" x14ac:dyDescent="0.25">
      <c r="B37" s="6"/>
      <c r="C37" s="7"/>
      <c r="D37" s="7"/>
      <c r="E37" s="7"/>
      <c r="F37" s="14"/>
      <c r="G37" s="7"/>
      <c r="H37" s="7"/>
      <c r="I37" s="7"/>
      <c r="J37" s="8"/>
    </row>
    <row r="38" spans="2:10" x14ac:dyDescent="0.25">
      <c r="B38" s="6"/>
      <c r="C38" s="7"/>
      <c r="D38" s="572" t="s">
        <v>1754</v>
      </c>
      <c r="E38" s="573"/>
      <c r="F38" s="573"/>
      <c r="G38" s="573"/>
      <c r="H38" s="573"/>
      <c r="I38" s="7"/>
      <c r="J38" s="8"/>
    </row>
    <row r="39" spans="2:10" x14ac:dyDescent="0.25">
      <c r="B39" s="6"/>
      <c r="C39" s="7"/>
      <c r="D39" s="7"/>
      <c r="E39" s="7"/>
      <c r="F39" s="14"/>
      <c r="G39" s="7"/>
      <c r="H39" s="7"/>
      <c r="I39" s="7"/>
      <c r="J39" s="8"/>
    </row>
    <row r="40" spans="2:10" x14ac:dyDescent="0.25">
      <c r="B40" s="6"/>
      <c r="C40" s="7"/>
      <c r="D40" s="572" t="s">
        <v>1753</v>
      </c>
      <c r="E40" s="573"/>
      <c r="F40" s="573"/>
      <c r="G40" s="573"/>
      <c r="H40" s="573"/>
      <c r="I40" s="7"/>
      <c r="J40" s="8"/>
    </row>
    <row r="41" spans="2:10" x14ac:dyDescent="0.25">
      <c r="B41" s="6"/>
      <c r="C41" s="7"/>
      <c r="D41" s="7"/>
      <c r="E41" s="7"/>
      <c r="F41" s="14"/>
      <c r="G41" s="7"/>
      <c r="H41" s="7"/>
      <c r="I41" s="7"/>
      <c r="J41" s="8"/>
    </row>
    <row r="42" spans="2:10" x14ac:dyDescent="0.25">
      <c r="B42" s="6"/>
      <c r="C42" s="7"/>
      <c r="D42" s="572" t="s">
        <v>1755</v>
      </c>
      <c r="E42" s="573"/>
      <c r="F42" s="573"/>
      <c r="G42" s="573"/>
      <c r="H42" s="573"/>
      <c r="I42" s="7"/>
      <c r="J42" s="8"/>
    </row>
    <row r="43" spans="2:10" x14ac:dyDescent="0.25">
      <c r="B43" s="6"/>
      <c r="C43" s="7"/>
      <c r="D43" s="7"/>
      <c r="E43" s="7"/>
      <c r="F43" s="14"/>
      <c r="G43" s="7"/>
      <c r="H43" s="7"/>
      <c r="I43" s="7"/>
      <c r="J43" s="8"/>
    </row>
    <row r="44" spans="2:10" x14ac:dyDescent="0.25">
      <c r="B44" s="6"/>
      <c r="C44" s="7"/>
      <c r="D44" s="572" t="s">
        <v>1756</v>
      </c>
      <c r="E44" s="573"/>
      <c r="F44" s="573"/>
      <c r="G44" s="573"/>
      <c r="H44" s="573"/>
      <c r="I44" s="7"/>
      <c r="J44" s="8"/>
    </row>
    <row r="45" spans="2:10" x14ac:dyDescent="0.25">
      <c r="B45" s="6"/>
      <c r="C45" s="7"/>
      <c r="D45" s="7"/>
      <c r="E45" s="7"/>
      <c r="F45" s="14"/>
      <c r="G45" s="7"/>
      <c r="H45" s="7"/>
      <c r="I45" s="7"/>
      <c r="J45" s="8"/>
    </row>
    <row r="46" spans="2:10" x14ac:dyDescent="0.25">
      <c r="B46" s="6"/>
      <c r="C46" s="7"/>
      <c r="D46" s="572" t="s">
        <v>1757</v>
      </c>
      <c r="E46" s="573"/>
      <c r="F46" s="573"/>
      <c r="G46" s="573"/>
      <c r="H46" s="573"/>
      <c r="I46" s="7"/>
      <c r="J46" s="8"/>
    </row>
    <row r="47" spans="2:10" ht="15.75" thickBot="1" x14ac:dyDescent="0.3">
      <c r="B47" s="17"/>
      <c r="C47" s="18"/>
      <c r="D47" s="18"/>
      <c r="E47" s="18"/>
      <c r="F47" s="18"/>
      <c r="G47" s="18"/>
      <c r="H47" s="18"/>
      <c r="I47" s="18"/>
      <c r="J47" s="19"/>
    </row>
  </sheetData>
  <mergeCells count="13">
    <mergeCell ref="D46:H46"/>
    <mergeCell ref="D36:H36"/>
    <mergeCell ref="D24:H24"/>
    <mergeCell ref="D26:H26"/>
    <mergeCell ref="D28:H28"/>
    <mergeCell ref="D30:H30"/>
    <mergeCell ref="D32:H32"/>
    <mergeCell ref="D34:H34"/>
    <mergeCell ref="E6:G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zoomScaleNormal="100" workbookViewId="0">
      <selection activeCell="T18" sqref="T18"/>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1665</v>
      </c>
      <c r="D4" s="660" t="s">
        <v>1334</v>
      </c>
      <c r="E4" s="660"/>
      <c r="F4" s="660"/>
      <c r="G4" s="297"/>
      <c r="H4" s="297"/>
      <c r="I4" s="297"/>
      <c r="J4" s="297"/>
      <c r="K4" s="297"/>
      <c r="L4" s="297"/>
      <c r="M4" s="297"/>
      <c r="N4" s="297"/>
      <c r="O4" s="297"/>
      <c r="P4" s="297"/>
      <c r="Q4" s="298"/>
    </row>
    <row r="5" spans="1:79" x14ac:dyDescent="0.25">
      <c r="B5" s="385"/>
      <c r="C5" s="299" t="s">
        <v>1666</v>
      </c>
      <c r="D5" s="152">
        <f>'D1. NTT Overview'!D5</f>
        <v>43646</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1928</v>
      </c>
      <c r="D9" s="297"/>
      <c r="E9" s="297"/>
      <c r="F9" s="297"/>
      <c r="G9" s="297"/>
      <c r="H9" s="297"/>
      <c r="I9" s="297"/>
      <c r="J9" s="297"/>
      <c r="K9" s="297"/>
      <c r="L9" s="297"/>
      <c r="M9" s="297"/>
      <c r="N9" s="297"/>
      <c r="O9" s="297"/>
      <c r="P9" s="297"/>
      <c r="Q9" s="298"/>
    </row>
    <row r="10" spans="1:79" x14ac:dyDescent="0.25">
      <c r="B10" s="391"/>
      <c r="C10" s="308" t="s">
        <v>1667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1582</v>
      </c>
      <c r="D15" s="311">
        <v>1</v>
      </c>
      <c r="E15" s="311">
        <v>0.34085619286538932</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1453</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1456</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1583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81" t="s">
        <v>1488</v>
      </c>
      <c r="D28" s="403" t="s">
        <v>553</v>
      </c>
      <c r="E28" s="404"/>
      <c r="F28" s="405">
        <v>558.02601900000002</v>
      </c>
      <c r="G28" s="405">
        <v>385.34289699999999</v>
      </c>
      <c r="H28" s="405"/>
      <c r="I28" s="405">
        <v>3573.5265680000002</v>
      </c>
      <c r="J28" s="405">
        <v>1005.547086</v>
      </c>
      <c r="K28" s="405">
        <v>4665.8092614999996</v>
      </c>
      <c r="L28" s="405">
        <v>1533.9268895</v>
      </c>
      <c r="M28" s="405">
        <v>4890.7567680000002</v>
      </c>
      <c r="N28" s="405"/>
      <c r="O28" s="495">
        <f>SUM(E28:N28)</f>
        <v>16612.935489000003</v>
      </c>
      <c r="P28" s="562">
        <f t="shared" ref="P28:P36" si="0">O28/$O$37</f>
        <v>0.66531966136630738</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82"/>
      <c r="D29" s="208" t="s">
        <v>584</v>
      </c>
      <c r="E29" s="365"/>
      <c r="F29" s="406"/>
      <c r="G29" s="406">
        <v>15.32</v>
      </c>
      <c r="H29" s="406"/>
      <c r="I29" s="406">
        <v>216</v>
      </c>
      <c r="J29" s="406">
        <v>51.9</v>
      </c>
      <c r="K29" s="406"/>
      <c r="L29" s="406"/>
      <c r="M29" s="406"/>
      <c r="N29" s="406"/>
      <c r="O29" s="495">
        <f t="shared" ref="O29:O36" si="1">SUM(E29:N29)</f>
        <v>283.21999999999997</v>
      </c>
      <c r="P29" s="562">
        <f t="shared" si="0"/>
        <v>1.1342476747528018E-2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82"/>
      <c r="D30" s="208" t="s">
        <v>3</v>
      </c>
      <c r="E30" s="365"/>
      <c r="F30" s="364">
        <v>2178.6</v>
      </c>
      <c r="G30" s="406">
        <v>0.85</v>
      </c>
      <c r="H30" s="406"/>
      <c r="I30" s="406">
        <v>564.67653939999991</v>
      </c>
      <c r="J30" s="406"/>
      <c r="K30" s="406">
        <v>486.78382290000002</v>
      </c>
      <c r="L30" s="406"/>
      <c r="M30" s="406"/>
      <c r="N30" s="406"/>
      <c r="O30" s="495">
        <f t="shared" si="1"/>
        <v>3230.9103622999996</v>
      </c>
      <c r="P30" s="562">
        <f t="shared" si="0"/>
        <v>0.12939243576631268</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82"/>
      <c r="D31" s="208" t="s">
        <v>574</v>
      </c>
      <c r="E31" s="365"/>
      <c r="F31" s="364">
        <v>375.68</v>
      </c>
      <c r="G31" s="406"/>
      <c r="H31" s="406"/>
      <c r="I31" s="406"/>
      <c r="J31" s="406"/>
      <c r="K31" s="406"/>
      <c r="L31" s="406"/>
      <c r="M31" s="406"/>
      <c r="N31" s="406"/>
      <c r="O31" s="495">
        <f t="shared" si="1"/>
        <v>375.68</v>
      </c>
      <c r="P31" s="562">
        <f t="shared" si="0"/>
        <v>1.5045341658468069E-2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82"/>
      <c r="D32" s="208" t="s">
        <v>576</v>
      </c>
      <c r="E32" s="365"/>
      <c r="F32" s="407"/>
      <c r="G32" s="406">
        <v>65</v>
      </c>
      <c r="H32" s="406"/>
      <c r="I32" s="406">
        <v>21</v>
      </c>
      <c r="J32" s="406"/>
      <c r="K32" s="406"/>
      <c r="L32" s="406"/>
      <c r="M32" s="406"/>
      <c r="N32" s="406"/>
      <c r="O32" s="495">
        <f t="shared" si="1"/>
        <v>86</v>
      </c>
      <c r="P32" s="562">
        <f t="shared" si="0"/>
        <v>3.4441529563145599E-3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82"/>
      <c r="D33" s="208" t="s">
        <v>276</v>
      </c>
      <c r="E33" s="365"/>
      <c r="F33" s="407"/>
      <c r="G33" s="406"/>
      <c r="H33" s="406"/>
      <c r="I33" s="406">
        <v>90.046167800000006</v>
      </c>
      <c r="J33" s="406">
        <v>540.28</v>
      </c>
      <c r="K33" s="406">
        <v>288.14773700000001</v>
      </c>
      <c r="L33" s="406"/>
      <c r="M33" s="406">
        <v>127.29526799999999</v>
      </c>
      <c r="N33" s="406"/>
      <c r="O33" s="495">
        <f t="shared" si="1"/>
        <v>1045.7691728</v>
      </c>
      <c r="P33" s="562">
        <f t="shared" si="0"/>
        <v>4.1881267303741303E-2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1669</v>
      </c>
      <c r="D34" s="409" t="s">
        <v>283</v>
      </c>
      <c r="E34" s="410"/>
      <c r="F34" s="411"/>
      <c r="G34" s="411"/>
      <c r="H34" s="411"/>
      <c r="I34" s="411">
        <v>142.06</v>
      </c>
      <c r="J34" s="411"/>
      <c r="K34" s="411">
        <v>320.77999999999997</v>
      </c>
      <c r="L34" s="411"/>
      <c r="M34" s="411">
        <v>937.98</v>
      </c>
      <c r="N34" s="411"/>
      <c r="O34" s="495">
        <f t="shared" si="1"/>
        <v>1400.82</v>
      </c>
      <c r="P34" s="562">
        <f t="shared" si="0"/>
        <v>5.6100445863541418E-2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81" t="s">
        <v>1670</v>
      </c>
      <c r="D35" s="412" t="s">
        <v>1671</v>
      </c>
      <c r="E35" s="404"/>
      <c r="F35" s="413"/>
      <c r="G35" s="413">
        <v>32.92</v>
      </c>
      <c r="H35" s="413"/>
      <c r="I35" s="413">
        <v>1225.56</v>
      </c>
      <c r="J35" s="413"/>
      <c r="K35" s="413">
        <v>192.34</v>
      </c>
      <c r="L35" s="413"/>
      <c r="M35" s="413">
        <v>42.65</v>
      </c>
      <c r="N35" s="413"/>
      <c r="O35" s="495">
        <f t="shared" si="1"/>
        <v>1493.47</v>
      </c>
      <c r="P35" s="562">
        <f t="shared" si="0"/>
        <v>5.9810919949617514E-2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83"/>
      <c r="D36" s="414" t="s">
        <v>12</v>
      </c>
      <c r="E36" s="415"/>
      <c r="F36" s="416"/>
      <c r="G36" s="416"/>
      <c r="H36" s="416"/>
      <c r="I36" s="416">
        <v>30.73</v>
      </c>
      <c r="J36" s="416">
        <v>410.32</v>
      </c>
      <c r="K36" s="416"/>
      <c r="L36" s="416"/>
      <c r="M36" s="416"/>
      <c r="N36" s="416"/>
      <c r="O36" s="495">
        <f t="shared" si="1"/>
        <v>441.05</v>
      </c>
      <c r="P36" s="562">
        <f t="shared" si="0"/>
        <v>1.7663298388169033E-2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84" t="s">
        <v>1421</v>
      </c>
      <c r="D37" s="684"/>
      <c r="E37" s="417"/>
      <c r="F37" s="215">
        <f>SUM(F28:F36)</f>
        <v>3112.3060189999997</v>
      </c>
      <c r="G37" s="215">
        <f t="shared" ref="G37:M37" si="2">SUM(G28:G36)</f>
        <v>499.43289700000003</v>
      </c>
      <c r="H37" s="215">
        <f t="shared" si="2"/>
        <v>0</v>
      </c>
      <c r="I37" s="215">
        <f t="shared" si="2"/>
        <v>5863.5992752000002</v>
      </c>
      <c r="J37" s="215">
        <f t="shared" si="2"/>
        <v>2008.047086</v>
      </c>
      <c r="K37" s="215">
        <f t="shared" si="2"/>
        <v>5953.8608213999996</v>
      </c>
      <c r="L37" s="215">
        <f t="shared" si="2"/>
        <v>1533.9268895</v>
      </c>
      <c r="M37" s="215">
        <f t="shared" si="2"/>
        <v>5998.6820360000002</v>
      </c>
      <c r="N37" s="215"/>
      <c r="O37" s="215">
        <f>SUM(O28:O36)</f>
        <v>24969.855024100005</v>
      </c>
      <c r="P37" s="363">
        <f>SUM(P28:P36)</f>
        <v>0.99999999999999989</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81" t="s">
        <v>1488</v>
      </c>
      <c r="D44" s="412" t="s">
        <v>553</v>
      </c>
      <c r="E44" s="422">
        <v>15834.67549</v>
      </c>
      <c r="F44" s="423">
        <v>778.25999900000352</v>
      </c>
      <c r="G44" s="405"/>
      <c r="H44" s="424">
        <f>E44+F44+G44</f>
        <v>16612.935489000003</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82"/>
      <c r="D45" s="185" t="s">
        <v>584</v>
      </c>
      <c r="E45" s="366">
        <v>0</v>
      </c>
      <c r="F45" s="423">
        <v>283.21999999999997</v>
      </c>
      <c r="G45" s="364"/>
      <c r="H45" s="427">
        <f t="shared" ref="H45:H52" si="3">E45+F45+G45</f>
        <v>283.21999999999997</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82"/>
      <c r="D46" s="185" t="s">
        <v>3</v>
      </c>
      <c r="E46" s="366">
        <v>353.930362</v>
      </c>
      <c r="F46" s="423">
        <v>2876.9800002999996</v>
      </c>
      <c r="G46" s="364"/>
      <c r="H46" s="427">
        <f t="shared" si="3"/>
        <v>3230.9103622999996</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82"/>
      <c r="D47" s="185" t="s">
        <v>574</v>
      </c>
      <c r="E47" s="407"/>
      <c r="F47" s="406">
        <v>375.68</v>
      </c>
      <c r="G47" s="364"/>
      <c r="H47" s="427">
        <f t="shared" si="3"/>
        <v>375.68</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82"/>
      <c r="D48" s="185" t="s">
        <v>576</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82"/>
      <c r="D49" s="185" t="s">
        <v>276</v>
      </c>
      <c r="E49" s="407">
        <v>1045.7661720000001</v>
      </c>
      <c r="F49" s="406"/>
      <c r="G49" s="364"/>
      <c r="H49" s="427">
        <f t="shared" si="3"/>
        <v>1045.7661720000001</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1669</v>
      </c>
      <c r="D50" s="409" t="s">
        <v>283</v>
      </c>
      <c r="E50" s="411"/>
      <c r="F50" s="411">
        <v>1400.82</v>
      </c>
      <c r="G50" s="411"/>
      <c r="H50" s="428">
        <f t="shared" si="3"/>
        <v>1400.82</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81" t="s">
        <v>1670</v>
      </c>
      <c r="D51" s="412" t="s">
        <v>1671</v>
      </c>
      <c r="E51" s="407"/>
      <c r="F51" s="406">
        <v>1493.47</v>
      </c>
      <c r="G51" s="405"/>
      <c r="H51" s="424">
        <f t="shared" si="3"/>
        <v>1493.47</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83"/>
      <c r="D52" s="429" t="s">
        <v>12</v>
      </c>
      <c r="E52" s="430"/>
      <c r="F52" s="430">
        <v>441.05</v>
      </c>
      <c r="G52" s="430"/>
      <c r="H52" s="431">
        <f t="shared" si="3"/>
        <v>441.05</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85" t="s">
        <v>1421</v>
      </c>
      <c r="D53" s="686"/>
      <c r="E53" s="432">
        <f>SUM(E44:E52)</f>
        <v>17234.372024</v>
      </c>
      <c r="F53" s="432">
        <f>SUM(F44:F52)</f>
        <v>7735.4799993000033</v>
      </c>
      <c r="G53" s="432">
        <v>0</v>
      </c>
      <c r="H53" s="432">
        <f>SUM(H44:H52)</f>
        <v>24969.852023300005</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77" t="s">
        <v>1346</v>
      </c>
      <c r="D58" s="678" t="s">
        <v>1346</v>
      </c>
      <c r="E58" s="548">
        <v>2137.1324593899999</v>
      </c>
      <c r="F58" s="434">
        <f>E58/$E$73</f>
        <v>0.1286426748951108</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0" t="s">
        <v>1347</v>
      </c>
      <c r="D59" s="561"/>
      <c r="E59" s="549">
        <v>769.23969305000037</v>
      </c>
      <c r="F59" s="434">
        <f t="shared" ref="F59:F72" si="4">E59/$E$73</f>
        <v>4.630365858449937E-2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77" t="s">
        <v>1348</v>
      </c>
      <c r="D60" s="678" t="s">
        <v>1348</v>
      </c>
      <c r="E60" s="549">
        <v>451.92817773000007</v>
      </c>
      <c r="F60" s="434">
        <f t="shared" si="4"/>
        <v>2.7203390874636905E-2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77" t="s">
        <v>1349</v>
      </c>
      <c r="D61" s="678" t="s">
        <v>1349</v>
      </c>
      <c r="E61" s="549">
        <v>763.5831574399997</v>
      </c>
      <c r="F61" s="434">
        <f t="shared" si="4"/>
        <v>4.5963168752756495E-2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77" t="s">
        <v>1350</v>
      </c>
      <c r="D62" s="678" t="s">
        <v>1350</v>
      </c>
      <c r="E62" s="549">
        <v>32.13177924</v>
      </c>
      <c r="F62" s="434">
        <f t="shared" si="4"/>
        <v>1.9341421784181861E-3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77" t="s">
        <v>1351</v>
      </c>
      <c r="D63" s="678" t="s">
        <v>1351</v>
      </c>
      <c r="E63" s="549">
        <v>1330.9017947399998</v>
      </c>
      <c r="F63" s="434">
        <f t="shared" si="4"/>
        <v>8.0112379626167782E-2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77" t="s">
        <v>1352</v>
      </c>
      <c r="D64" s="678" t="s">
        <v>1352</v>
      </c>
      <c r="E64" s="549">
        <v>1767.8788723300001</v>
      </c>
      <c r="F64" s="434">
        <f t="shared" si="4"/>
        <v>0.10641580311404607</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77" t="s">
        <v>1353</v>
      </c>
      <c r="D65" s="678" t="s">
        <v>1353</v>
      </c>
      <c r="E65" s="549">
        <v>2872.0553180100005</v>
      </c>
      <c r="F65" s="434">
        <f t="shared" si="4"/>
        <v>0.17288066396267818</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77" t="s">
        <v>1354</v>
      </c>
      <c r="D66" s="678" t="s">
        <v>1354</v>
      </c>
      <c r="E66" s="549">
        <v>733.18239026999981</v>
      </c>
      <c r="F66" s="434">
        <f t="shared" si="4"/>
        <v>4.413322321502014E-2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77" t="s">
        <v>1355</v>
      </c>
      <c r="D67" s="678" t="s">
        <v>1355</v>
      </c>
      <c r="E67" s="549">
        <v>1140.9659706199998</v>
      </c>
      <c r="F67" s="434">
        <f t="shared" si="4"/>
        <v>6.867937164116987E-2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77" t="s">
        <v>1356</v>
      </c>
      <c r="D68" s="678" t="s">
        <v>1356</v>
      </c>
      <c r="E68" s="549">
        <v>1716.792931219999</v>
      </c>
      <c r="F68" s="434">
        <f t="shared" si="4"/>
        <v>0.10334073301951367</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9" t="s">
        <v>1357</v>
      </c>
      <c r="D69" s="678" t="s">
        <v>1357</v>
      </c>
      <c r="E69" s="549">
        <v>625.22283697000012</v>
      </c>
      <c r="F69" s="434">
        <f t="shared" si="4"/>
        <v>3.7634699618145216E-2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77" t="s">
        <v>1358</v>
      </c>
      <c r="D70" s="678" t="s">
        <v>1358</v>
      </c>
      <c r="E70" s="549">
        <v>1696.9822606399994</v>
      </c>
      <c r="F70" s="434">
        <f t="shared" si="4"/>
        <v>0.10214824836856021</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77" t="s">
        <v>1359</v>
      </c>
      <c r="D71" s="678" t="s">
        <v>1359</v>
      </c>
      <c r="E71" s="549">
        <v>16.911830039999998</v>
      </c>
      <c r="F71" s="434">
        <f t="shared" si="4"/>
        <v>1.0179916757888108E-3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77" t="s">
        <v>1360</v>
      </c>
      <c r="D72" s="678" t="s">
        <v>1360</v>
      </c>
      <c r="E72" s="549">
        <v>558.02601905999995</v>
      </c>
      <c r="F72" s="434">
        <f t="shared" si="4"/>
        <v>3.3589850473488329E-2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80" t="s">
        <v>1421</v>
      </c>
      <c r="D73" s="680"/>
      <c r="E73" s="438">
        <f>SUM(E58:E72)</f>
        <v>16612.935490749998</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1680</v>
      </c>
      <c r="C76" s="320" t="s">
        <v>1681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1668</v>
      </c>
      <c r="E78" s="323"/>
      <c r="F78" s="297"/>
      <c r="G78" s="297"/>
      <c r="H78" s="297"/>
      <c r="I78" s="297"/>
      <c r="J78" s="297"/>
      <c r="K78" s="297"/>
      <c r="L78" s="297"/>
      <c r="M78" s="297"/>
      <c r="N78" s="297"/>
      <c r="O78" s="297"/>
      <c r="P78" s="297"/>
      <c r="Q78" s="298"/>
    </row>
    <row r="79" spans="1:79" x14ac:dyDescent="0.25">
      <c r="B79" s="304"/>
      <c r="C79" s="310" t="s">
        <v>1636</v>
      </c>
      <c r="D79" s="333">
        <v>0.69020000000000004</v>
      </c>
      <c r="E79" s="297"/>
      <c r="F79" s="297"/>
      <c r="G79" s="297"/>
      <c r="H79" s="297"/>
      <c r="I79" s="297"/>
      <c r="J79" s="297"/>
      <c r="K79" s="297"/>
      <c r="L79" s="297"/>
      <c r="M79" s="297"/>
      <c r="N79" s="297"/>
      <c r="O79" s="297"/>
      <c r="P79" s="297"/>
      <c r="Q79" s="298"/>
    </row>
    <row r="80" spans="1:79" x14ac:dyDescent="0.25">
      <c r="B80" s="304"/>
      <c r="C80" s="310" t="s">
        <v>1637</v>
      </c>
      <c r="D80" s="333"/>
      <c r="E80" s="297"/>
      <c r="F80" s="297"/>
      <c r="G80" s="297"/>
      <c r="H80" s="297"/>
      <c r="I80" s="297"/>
      <c r="J80" s="297"/>
      <c r="K80" s="297"/>
      <c r="L80" s="297"/>
      <c r="M80" s="297"/>
      <c r="N80" s="297"/>
      <c r="O80" s="297"/>
      <c r="P80" s="297"/>
      <c r="Q80" s="298"/>
    </row>
    <row r="81" spans="2:17" x14ac:dyDescent="0.25">
      <c r="B81" s="304"/>
      <c r="C81" s="310" t="s">
        <v>1682</v>
      </c>
      <c r="D81" s="333">
        <v>0.29249999999999998</v>
      </c>
      <c r="E81" s="297"/>
      <c r="F81" s="297"/>
      <c r="G81" s="297"/>
      <c r="H81" s="297"/>
      <c r="I81" s="297"/>
      <c r="J81" s="297"/>
      <c r="K81" s="297"/>
      <c r="L81" s="297"/>
      <c r="M81" s="297"/>
      <c r="N81" s="297"/>
      <c r="O81" s="297"/>
      <c r="P81" s="297"/>
      <c r="Q81" s="298"/>
    </row>
    <row r="82" spans="2:17" x14ac:dyDescent="0.25">
      <c r="B82" s="304"/>
      <c r="C82" s="310" t="s">
        <v>1683</v>
      </c>
      <c r="D82" s="441"/>
      <c r="E82" s="297"/>
      <c r="F82" s="297"/>
      <c r="G82" s="297"/>
      <c r="H82" s="297"/>
      <c r="I82" s="297"/>
      <c r="J82" s="297"/>
      <c r="K82" s="297"/>
      <c r="L82" s="297"/>
      <c r="M82" s="297"/>
      <c r="N82" s="297"/>
      <c r="O82" s="297"/>
      <c r="P82" s="297"/>
      <c r="Q82" s="298"/>
    </row>
    <row r="83" spans="2:17" s="64" customFormat="1" x14ac:dyDescent="0.25">
      <c r="B83" s="304"/>
      <c r="C83" s="310" t="s">
        <v>92</v>
      </c>
      <c r="D83" s="333">
        <v>1.7299999999999999E-2</v>
      </c>
      <c r="E83" s="327"/>
      <c r="F83" s="327"/>
      <c r="G83" s="327"/>
      <c r="H83" s="327"/>
      <c r="I83" s="327"/>
      <c r="J83" s="327"/>
      <c r="K83" s="327"/>
      <c r="L83" s="327"/>
      <c r="M83" s="327"/>
      <c r="N83" s="327"/>
      <c r="O83" s="327"/>
      <c r="P83" s="327"/>
      <c r="Q83" s="353"/>
    </row>
    <row r="84" spans="2:17" x14ac:dyDescent="0.25">
      <c r="B84" s="350"/>
      <c r="C84" s="310" t="s">
        <v>1471</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1684</v>
      </c>
      <c r="C87" s="320" t="s">
        <v>1685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1668</v>
      </c>
      <c r="E89" s="323"/>
      <c r="F89" s="297"/>
      <c r="G89" s="297"/>
      <c r="H89" s="297"/>
      <c r="I89" s="297"/>
      <c r="J89" s="297"/>
      <c r="K89" s="297"/>
      <c r="L89" s="297"/>
      <c r="M89" s="297"/>
      <c r="N89" s="297"/>
      <c r="O89" s="297"/>
      <c r="P89" s="297"/>
      <c r="Q89" s="298"/>
    </row>
    <row r="90" spans="2:17" x14ac:dyDescent="0.25">
      <c r="B90" s="304"/>
      <c r="C90" s="310" t="s">
        <v>165</v>
      </c>
      <c r="D90" s="333">
        <v>0.80349999999999999</v>
      </c>
      <c r="E90" s="297"/>
      <c r="F90" s="297"/>
      <c r="G90" s="297"/>
      <c r="H90" s="297"/>
      <c r="I90" s="297"/>
      <c r="J90" s="297"/>
      <c r="K90" s="297"/>
      <c r="L90" s="297"/>
      <c r="M90" s="297"/>
      <c r="N90" s="297"/>
      <c r="O90" s="297"/>
      <c r="P90" s="297"/>
      <c r="Q90" s="298"/>
    </row>
    <row r="91" spans="2:17" x14ac:dyDescent="0.25">
      <c r="B91" s="304"/>
      <c r="C91" s="310" t="s">
        <v>1686</v>
      </c>
      <c r="D91" s="333">
        <v>8.1000000000000003E-2</v>
      </c>
      <c r="E91" s="297"/>
      <c r="F91" s="297"/>
      <c r="G91" s="297"/>
      <c r="H91" s="297"/>
      <c r="I91" s="297"/>
      <c r="J91" s="297"/>
      <c r="K91" s="297"/>
      <c r="L91" s="297"/>
      <c r="M91" s="297"/>
      <c r="N91" s="297"/>
      <c r="O91" s="297"/>
      <c r="P91" s="297"/>
      <c r="Q91" s="298"/>
    </row>
    <row r="92" spans="2:17" x14ac:dyDescent="0.25">
      <c r="B92" s="304"/>
      <c r="C92" s="310" t="s">
        <v>1687</v>
      </c>
      <c r="D92" s="333">
        <v>6.9599999999999995E-2</v>
      </c>
      <c r="E92" s="297"/>
      <c r="F92" s="297"/>
      <c r="G92" s="297"/>
      <c r="H92" s="297"/>
      <c r="I92" s="297"/>
      <c r="J92" s="297"/>
      <c r="K92" s="297"/>
      <c r="L92" s="297"/>
      <c r="M92" s="297"/>
      <c r="N92" s="297"/>
      <c r="O92" s="297"/>
      <c r="P92" s="297"/>
      <c r="Q92" s="298"/>
    </row>
    <row r="93" spans="2:17" x14ac:dyDescent="0.25">
      <c r="B93" s="304"/>
      <c r="C93" s="310" t="s">
        <v>1688</v>
      </c>
      <c r="D93" s="333">
        <v>4.2000000000000003E-2</v>
      </c>
      <c r="E93" s="297"/>
      <c r="F93" s="297"/>
      <c r="G93" s="297"/>
      <c r="H93" s="297"/>
      <c r="I93" s="297"/>
      <c r="J93" s="297"/>
      <c r="K93" s="297"/>
      <c r="L93" s="297"/>
      <c r="M93" s="297"/>
      <c r="N93" s="297"/>
      <c r="O93" s="297"/>
      <c r="P93" s="297"/>
      <c r="Q93" s="298"/>
    </row>
    <row r="94" spans="2:17" x14ac:dyDescent="0.25">
      <c r="B94" s="304"/>
      <c r="C94" s="310" t="s">
        <v>92</v>
      </c>
      <c r="D94" s="333">
        <v>3.8999999999999998E-3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1689</v>
      </c>
      <c r="C97" s="320" t="s">
        <v>1631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1668</v>
      </c>
      <c r="E99" s="323"/>
      <c r="F99" s="297"/>
      <c r="G99" s="297"/>
      <c r="H99" s="297"/>
      <c r="I99" s="297"/>
      <c r="J99" s="297"/>
      <c r="K99" s="297"/>
      <c r="L99" s="297"/>
      <c r="M99" s="297"/>
      <c r="N99" s="297"/>
      <c r="O99" s="297"/>
      <c r="P99" s="297"/>
      <c r="Q99" s="298"/>
    </row>
    <row r="100" spans="2:17" x14ac:dyDescent="0.25">
      <c r="B100" s="304"/>
      <c r="C100" s="310" t="s">
        <v>662</v>
      </c>
      <c r="D100" s="333">
        <v>0.71050000000000002</v>
      </c>
      <c r="E100" s="297"/>
      <c r="F100" s="297"/>
      <c r="G100" s="297"/>
      <c r="H100" s="297"/>
      <c r="I100" s="297"/>
      <c r="J100" s="297"/>
      <c r="K100" s="297"/>
      <c r="L100" s="297"/>
      <c r="M100" s="297"/>
      <c r="N100" s="297"/>
      <c r="O100" s="297"/>
      <c r="P100" s="297"/>
      <c r="Q100" s="298"/>
    </row>
    <row r="101" spans="2:17" x14ac:dyDescent="0.25">
      <c r="B101" s="304"/>
      <c r="C101" s="310" t="s">
        <v>1632</v>
      </c>
      <c r="D101" s="333"/>
      <c r="E101" s="297"/>
      <c r="F101" s="297"/>
      <c r="G101" s="297"/>
      <c r="H101" s="297"/>
      <c r="I101" s="297"/>
      <c r="J101" s="297"/>
      <c r="K101" s="297"/>
      <c r="L101" s="297"/>
      <c r="M101" s="297"/>
      <c r="N101" s="297"/>
      <c r="O101" s="297"/>
      <c r="P101" s="297"/>
      <c r="Q101" s="298"/>
    </row>
    <row r="102" spans="2:17" x14ac:dyDescent="0.25">
      <c r="B102" s="304"/>
      <c r="C102" s="310" t="s">
        <v>1633</v>
      </c>
      <c r="D102" s="333">
        <v>0.28949999999999998</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1471</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1690</v>
      </c>
      <c r="C107" s="320" t="s">
        <v>1643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67" t="s">
        <v>1691</v>
      </c>
      <c r="D109" s="668"/>
      <c r="E109" s="442">
        <v>4283</v>
      </c>
      <c r="F109" s="297"/>
      <c r="G109" s="297"/>
      <c r="H109" s="297"/>
      <c r="I109" s="306"/>
      <c r="J109" s="297"/>
      <c r="K109" s="297"/>
      <c r="L109" s="297"/>
      <c r="M109" s="297"/>
      <c r="N109" s="297"/>
      <c r="O109" s="297"/>
      <c r="P109" s="297"/>
      <c r="Q109" s="298"/>
    </row>
    <row r="110" spans="2:17" x14ac:dyDescent="0.25">
      <c r="B110" s="391"/>
      <c r="C110" s="667" t="s">
        <v>1645</v>
      </c>
      <c r="D110" s="668"/>
      <c r="E110" s="443">
        <v>5829991.8429799974</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1646</v>
      </c>
      <c r="F112" s="324"/>
      <c r="G112" s="324"/>
      <c r="H112" s="324"/>
      <c r="I112" s="327"/>
      <c r="J112" s="327"/>
      <c r="K112" s="327"/>
      <c r="L112" s="327"/>
      <c r="M112" s="327"/>
      <c r="N112" s="327"/>
      <c r="O112" s="327"/>
      <c r="P112" s="327"/>
      <c r="Q112" s="353"/>
    </row>
    <row r="113" spans="2:17" x14ac:dyDescent="0.25">
      <c r="B113" s="391"/>
      <c r="C113" s="667" t="s">
        <v>1647</v>
      </c>
      <c r="D113" s="669"/>
      <c r="E113" s="326">
        <v>6.5637624462887303E-2</v>
      </c>
      <c r="F113" s="444"/>
      <c r="G113" s="297"/>
      <c r="H113" s="297"/>
      <c r="I113" s="297"/>
      <c r="J113" s="297"/>
      <c r="K113" s="297"/>
      <c r="L113" s="297"/>
      <c r="M113" s="297"/>
      <c r="N113" s="297"/>
      <c r="O113" s="297"/>
      <c r="P113" s="297"/>
      <c r="Q113" s="298"/>
    </row>
    <row r="114" spans="2:17" x14ac:dyDescent="0.25">
      <c r="B114" s="391"/>
      <c r="C114" s="667" t="s">
        <v>1648</v>
      </c>
      <c r="D114" s="669"/>
      <c r="E114" s="326">
        <v>8.9193501826294055E-2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25">
      <c r="B118" s="391"/>
      <c r="C118" s="445" t="s">
        <v>1339</v>
      </c>
      <c r="D118" s="496">
        <v>4500</v>
      </c>
      <c r="E118" s="446">
        <v>832.56399877252761</v>
      </c>
      <c r="F118" s="311">
        <v>1.1365087820429411E-2</v>
      </c>
      <c r="G118" s="297"/>
      <c r="H118" s="297"/>
      <c r="I118" s="297"/>
      <c r="J118" s="297"/>
      <c r="K118" s="297"/>
      <c r="L118" s="297"/>
      <c r="M118" s="297"/>
      <c r="N118" s="297"/>
      <c r="O118" s="297"/>
      <c r="P118" s="297"/>
      <c r="Q118" s="298"/>
    </row>
    <row r="119" spans="2:17" x14ac:dyDescent="0.25">
      <c r="B119" s="391"/>
      <c r="C119" s="445" t="s">
        <v>1340</v>
      </c>
      <c r="D119" s="497">
        <v>1662</v>
      </c>
      <c r="E119" s="446">
        <v>1199.979654972733</v>
      </c>
      <c r="F119" s="311">
        <v>1.6380571561586128E-2</v>
      </c>
      <c r="G119" s="297"/>
      <c r="H119" s="297"/>
      <c r="I119" s="297"/>
      <c r="J119" s="297"/>
      <c r="K119" s="297"/>
      <c r="L119" s="297"/>
      <c r="M119" s="297"/>
      <c r="N119" s="297"/>
      <c r="O119" s="297"/>
      <c r="P119" s="297"/>
      <c r="Q119" s="298"/>
    </row>
    <row r="120" spans="2:17" x14ac:dyDescent="0.25">
      <c r="B120" s="391"/>
      <c r="C120" s="445" t="s">
        <v>1341</v>
      </c>
      <c r="D120" s="497">
        <v>2591</v>
      </c>
      <c r="E120" s="446">
        <v>5776.9699640022282</v>
      </c>
      <c r="F120" s="311">
        <v>7.8859728589833811E-2</v>
      </c>
      <c r="G120" s="297"/>
      <c r="H120" s="297"/>
      <c r="I120" s="297"/>
      <c r="J120" s="297"/>
      <c r="K120" s="297"/>
      <c r="L120" s="297"/>
      <c r="M120" s="297"/>
      <c r="N120" s="297"/>
      <c r="O120" s="297"/>
      <c r="P120" s="297"/>
      <c r="Q120" s="298"/>
    </row>
    <row r="121" spans="2:17" x14ac:dyDescent="0.25">
      <c r="B121" s="391"/>
      <c r="C121" s="445" t="s">
        <v>1342</v>
      </c>
      <c r="D121" s="497">
        <v>369</v>
      </c>
      <c r="E121" s="446">
        <v>2581.255558929452</v>
      </c>
      <c r="F121" s="311">
        <v>3.5235965232049429E-2</v>
      </c>
      <c r="G121" s="297"/>
      <c r="H121" s="297"/>
      <c r="I121" s="297"/>
      <c r="J121" s="297"/>
      <c r="K121" s="297"/>
      <c r="L121" s="297"/>
      <c r="M121" s="297"/>
      <c r="N121" s="297"/>
      <c r="O121" s="297"/>
      <c r="P121" s="297"/>
      <c r="Q121" s="298"/>
    </row>
    <row r="122" spans="2:17" x14ac:dyDescent="0.25">
      <c r="B122" s="391"/>
      <c r="C122" s="445" t="s">
        <v>1343</v>
      </c>
      <c r="D122" s="497">
        <v>266</v>
      </c>
      <c r="E122" s="446">
        <v>5210.30090976684</v>
      </c>
      <c r="F122" s="311">
        <v>7.1124294946294214E-2</v>
      </c>
      <c r="G122" s="297"/>
      <c r="H122" s="297"/>
      <c r="I122" s="297"/>
      <c r="J122" s="297"/>
      <c r="K122" s="297"/>
      <c r="L122" s="297"/>
      <c r="M122" s="297"/>
      <c r="N122" s="297"/>
      <c r="O122" s="297"/>
      <c r="P122" s="297"/>
      <c r="Q122" s="298"/>
    </row>
    <row r="123" spans="2:17" x14ac:dyDescent="0.25">
      <c r="B123" s="391"/>
      <c r="C123" s="445" t="s">
        <v>1344</v>
      </c>
      <c r="D123" s="497">
        <v>28</v>
      </c>
      <c r="E123" s="446">
        <v>1831.4222441852721</v>
      </c>
      <c r="F123" s="311">
        <v>2.5000209800256318E-2</v>
      </c>
      <c r="G123" s="297"/>
      <c r="H123" s="297"/>
      <c r="I123" s="297"/>
      <c r="J123" s="297"/>
      <c r="K123" s="297"/>
      <c r="L123" s="297"/>
      <c r="M123" s="297"/>
      <c r="N123" s="297"/>
      <c r="O123" s="297"/>
      <c r="P123" s="297"/>
      <c r="Q123" s="298"/>
    </row>
    <row r="124" spans="2:17" x14ac:dyDescent="0.25">
      <c r="B124" s="391"/>
      <c r="C124" s="445" t="s">
        <v>1345</v>
      </c>
      <c r="D124" s="498">
        <v>39</v>
      </c>
      <c r="E124" s="447">
        <v>7537.3627328542798</v>
      </c>
      <c r="F124" s="311">
        <v>0.10289033578153242</v>
      </c>
      <c r="G124" s="297"/>
      <c r="H124" s="297"/>
      <c r="I124" s="297"/>
      <c r="J124" s="297"/>
      <c r="K124" s="297"/>
      <c r="L124" s="297"/>
      <c r="M124" s="297"/>
      <c r="N124" s="297"/>
      <c r="O124" s="297"/>
      <c r="P124" s="297"/>
      <c r="Q124" s="298"/>
    </row>
    <row r="125" spans="2:17" x14ac:dyDescent="0.25">
      <c r="B125" s="391"/>
      <c r="C125" s="361" t="s">
        <v>1421</v>
      </c>
      <c r="D125" s="362">
        <f>SUM(D118:D124)</f>
        <v>9455</v>
      </c>
      <c r="E125" s="362">
        <f>SUM(E118:E124)</f>
        <v>24969.85506348333</v>
      </c>
      <c r="F125" s="363">
        <f>SUM(F118:F124)</f>
        <v>0.34085619373198173</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1693</v>
      </c>
      <c r="C128" s="320" t="s">
        <v>1694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2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34" t="s">
        <v>1697</v>
      </c>
      <c r="D135" s="635"/>
      <c r="E135" s="635"/>
      <c r="F135" s="635"/>
      <c r="G135" s="635"/>
      <c r="H135" s="635"/>
      <c r="I135" s="635"/>
      <c r="J135" s="635"/>
      <c r="K135" s="635"/>
      <c r="L135" s="635"/>
      <c r="M135" s="635"/>
      <c r="N135" s="636"/>
      <c r="Q135" s="353"/>
    </row>
    <row r="136" spans="2:17" ht="26.25" customHeight="1" x14ac:dyDescent="0.25">
      <c r="B136" s="304"/>
      <c r="C136" s="595" t="s">
        <v>1659</v>
      </c>
      <c r="D136" s="595" t="s">
        <v>1660</v>
      </c>
      <c r="E136" s="637" t="s">
        <v>1661</v>
      </c>
      <c r="F136" s="639" t="s">
        <v>1387</v>
      </c>
      <c r="G136" s="640"/>
      <c r="H136" s="641"/>
      <c r="I136" s="637" t="s">
        <v>1662</v>
      </c>
      <c r="J136" s="637" t="s">
        <v>1663</v>
      </c>
      <c r="K136" s="670" t="s">
        <v>1664</v>
      </c>
      <c r="L136" s="671"/>
      <c r="M136" s="671"/>
      <c r="N136" s="672"/>
      <c r="O136" s="297"/>
      <c r="P136" s="297"/>
      <c r="Q136" s="298"/>
    </row>
    <row r="137" spans="2:17" x14ac:dyDescent="0.25">
      <c r="B137" s="304"/>
      <c r="C137" s="596"/>
      <c r="D137" s="596"/>
      <c r="E137" s="638"/>
      <c r="F137" s="367" t="s">
        <v>1391</v>
      </c>
      <c r="G137" s="367" t="s">
        <v>1392</v>
      </c>
      <c r="H137" s="367" t="s">
        <v>1393</v>
      </c>
      <c r="I137" s="638"/>
      <c r="J137" s="638"/>
      <c r="K137" s="673"/>
      <c r="L137" s="674"/>
      <c r="M137" s="674"/>
      <c r="N137" s="675"/>
      <c r="O137" s="297"/>
      <c r="P137" s="297"/>
      <c r="Q137" s="298"/>
    </row>
    <row r="138" spans="2:17" x14ac:dyDescent="0.25">
      <c r="B138" s="304"/>
      <c r="C138" s="450"/>
      <c r="D138" s="451"/>
      <c r="E138" s="452"/>
      <c r="F138" s="452"/>
      <c r="G138" s="452"/>
      <c r="H138" s="452"/>
      <c r="I138" s="451"/>
      <c r="J138" s="453"/>
      <c r="K138" s="664"/>
      <c r="L138" s="665"/>
      <c r="M138" s="665"/>
      <c r="N138" s="665"/>
      <c r="O138" s="297"/>
      <c r="P138" s="297"/>
      <c r="Q138" s="298"/>
    </row>
    <row r="139" spans="2:17" x14ac:dyDescent="0.25">
      <c r="B139" s="304"/>
      <c r="C139" s="450"/>
      <c r="D139" s="454"/>
      <c r="E139" s="452"/>
      <c r="F139" s="452"/>
      <c r="G139" s="452"/>
      <c r="H139" s="452"/>
      <c r="I139" s="454"/>
      <c r="J139" s="455"/>
      <c r="K139" s="676"/>
      <c r="L139" s="665"/>
      <c r="M139" s="665"/>
      <c r="N139" s="665"/>
      <c r="O139" s="297"/>
      <c r="P139" s="297"/>
      <c r="Q139" s="298"/>
    </row>
    <row r="140" spans="2:17" x14ac:dyDescent="0.25">
      <c r="B140" s="304"/>
      <c r="C140" s="450"/>
      <c r="D140" s="451"/>
      <c r="E140" s="452"/>
      <c r="F140" s="452"/>
      <c r="G140" s="452"/>
      <c r="H140" s="452"/>
      <c r="I140" s="451"/>
      <c r="J140" s="453"/>
      <c r="K140" s="664"/>
      <c r="L140" s="665"/>
      <c r="M140" s="665"/>
      <c r="N140" s="665"/>
      <c r="O140" s="297"/>
      <c r="P140" s="297"/>
      <c r="Q140" s="298"/>
    </row>
    <row r="141" spans="2:17" x14ac:dyDescent="0.25">
      <c r="B141" s="304"/>
      <c r="C141" s="450"/>
      <c r="D141" s="451"/>
      <c r="E141" s="452"/>
      <c r="F141" s="452"/>
      <c r="G141" s="452"/>
      <c r="H141" s="452"/>
      <c r="I141" s="451"/>
      <c r="J141" s="453"/>
      <c r="K141" s="664"/>
      <c r="L141" s="665"/>
      <c r="M141" s="665"/>
      <c r="N141" s="665"/>
      <c r="O141" s="297"/>
      <c r="P141" s="297"/>
      <c r="Q141" s="298"/>
    </row>
    <row r="142" spans="2:17" x14ac:dyDescent="0.25">
      <c r="B142" s="304"/>
      <c r="C142" s="450"/>
      <c r="D142" s="451"/>
      <c r="E142" s="452"/>
      <c r="F142" s="452"/>
      <c r="G142" s="452"/>
      <c r="H142" s="452"/>
      <c r="I142" s="451"/>
      <c r="J142" s="453"/>
      <c r="K142" s="664"/>
      <c r="L142" s="665"/>
      <c r="M142" s="665"/>
      <c r="N142" s="665"/>
      <c r="O142" s="297"/>
      <c r="P142" s="297"/>
      <c r="Q142" s="298"/>
    </row>
    <row r="143" spans="2:17" x14ac:dyDescent="0.25">
      <c r="B143" s="304"/>
      <c r="C143" s="450"/>
      <c r="D143" s="451"/>
      <c r="E143" s="452"/>
      <c r="F143" s="452"/>
      <c r="G143" s="452"/>
      <c r="H143" s="452"/>
      <c r="I143" s="451"/>
      <c r="J143" s="453"/>
      <c r="K143" s="664"/>
      <c r="L143" s="665"/>
      <c r="M143" s="665"/>
      <c r="N143" s="665"/>
      <c r="O143" s="297"/>
      <c r="P143" s="297"/>
      <c r="Q143" s="298"/>
    </row>
    <row r="144" spans="2:17" x14ac:dyDescent="0.25">
      <c r="B144" s="304"/>
      <c r="C144" s="450"/>
      <c r="D144" s="451"/>
      <c r="E144" s="452"/>
      <c r="F144" s="452"/>
      <c r="G144" s="452"/>
      <c r="H144" s="452"/>
      <c r="I144" s="451"/>
      <c r="J144" s="453"/>
      <c r="K144" s="664"/>
      <c r="L144" s="665"/>
      <c r="M144" s="665"/>
      <c r="N144" s="665"/>
      <c r="O144" s="297"/>
      <c r="P144" s="297"/>
      <c r="Q144" s="298"/>
    </row>
    <row r="145" spans="2:17" x14ac:dyDescent="0.25">
      <c r="B145" s="304"/>
      <c r="C145" s="450"/>
      <c r="D145" s="451"/>
      <c r="E145" s="452"/>
      <c r="F145" s="452"/>
      <c r="G145" s="452"/>
      <c r="H145" s="452"/>
      <c r="I145" s="451"/>
      <c r="J145" s="453"/>
      <c r="K145" s="664"/>
      <c r="L145" s="665"/>
      <c r="M145" s="665"/>
      <c r="N145" s="665"/>
      <c r="O145" s="297"/>
      <c r="P145" s="297"/>
      <c r="Q145" s="298"/>
    </row>
    <row r="146" spans="2:17" x14ac:dyDescent="0.25">
      <c r="B146" s="304"/>
      <c r="C146" s="450"/>
      <c r="D146" s="451"/>
      <c r="E146" s="452"/>
      <c r="F146" s="452"/>
      <c r="G146" s="452"/>
      <c r="H146" s="452"/>
      <c r="I146" s="451"/>
      <c r="J146" s="453"/>
      <c r="K146" s="664"/>
      <c r="L146" s="665"/>
      <c r="M146" s="665"/>
      <c r="N146" s="665"/>
      <c r="O146" s="297"/>
      <c r="P146" s="297"/>
      <c r="Q146" s="298"/>
    </row>
    <row r="147" spans="2:17" x14ac:dyDescent="0.25">
      <c r="B147" s="304"/>
      <c r="C147" s="450"/>
      <c r="D147" s="451"/>
      <c r="E147" s="452"/>
      <c r="F147" s="452"/>
      <c r="G147" s="452"/>
      <c r="H147" s="452"/>
      <c r="I147" s="451"/>
      <c r="J147" s="453"/>
      <c r="K147" s="664"/>
      <c r="L147" s="665"/>
      <c r="M147" s="665"/>
      <c r="N147" s="665"/>
      <c r="O147" s="297"/>
      <c r="P147" s="297"/>
      <c r="Q147" s="298"/>
    </row>
    <row r="148" spans="2:17" x14ac:dyDescent="0.25">
      <c r="B148" s="304"/>
      <c r="C148" s="450"/>
      <c r="D148" s="451"/>
      <c r="E148" s="452"/>
      <c r="F148" s="452"/>
      <c r="G148" s="452"/>
      <c r="H148" s="452"/>
      <c r="I148" s="451"/>
      <c r="J148" s="453"/>
      <c r="K148" s="664"/>
      <c r="L148" s="665"/>
      <c r="M148" s="665"/>
      <c r="N148" s="665"/>
      <c r="O148" s="297"/>
      <c r="P148" s="297"/>
      <c r="Q148" s="298"/>
    </row>
    <row r="149" spans="2:17" x14ac:dyDescent="0.25">
      <c r="B149" s="304"/>
      <c r="C149" s="450"/>
      <c r="D149" s="451"/>
      <c r="E149" s="452"/>
      <c r="F149" s="452"/>
      <c r="G149" s="452"/>
      <c r="H149" s="452"/>
      <c r="I149" s="451"/>
      <c r="J149" s="453"/>
      <c r="K149" s="664"/>
      <c r="L149" s="665"/>
      <c r="M149" s="665"/>
      <c r="N149" s="665"/>
      <c r="O149" s="297"/>
      <c r="P149" s="297"/>
      <c r="Q149" s="298"/>
    </row>
    <row r="150" spans="2:17" x14ac:dyDescent="0.25">
      <c r="B150" s="304"/>
      <c r="C150" s="450"/>
      <c r="D150" s="451"/>
      <c r="E150" s="452"/>
      <c r="F150" s="452"/>
      <c r="G150" s="452"/>
      <c r="H150" s="452"/>
      <c r="I150" s="451"/>
      <c r="J150" s="453"/>
      <c r="K150" s="664"/>
      <c r="L150" s="665"/>
      <c r="M150" s="665"/>
      <c r="N150" s="665"/>
      <c r="O150" s="297"/>
      <c r="P150" s="297"/>
      <c r="Q150" s="298"/>
    </row>
    <row r="151" spans="2:17" x14ac:dyDescent="0.25">
      <c r="B151" s="304"/>
      <c r="C151" s="456"/>
      <c r="D151" s="456"/>
      <c r="E151" s="456"/>
      <c r="F151" s="456"/>
      <c r="G151" s="456"/>
      <c r="H151" s="456"/>
      <c r="I151" s="456"/>
      <c r="J151" s="456"/>
      <c r="K151" s="666"/>
      <c r="L151" s="665"/>
      <c r="M151" s="665"/>
      <c r="N151" s="665"/>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F68"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workbookViewId="0">
      <selection activeCell="E20" sqref="E20"/>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1511</v>
      </c>
      <c r="D4" s="660" t="s">
        <v>1334</v>
      </c>
      <c r="E4" s="660"/>
      <c r="F4" s="660"/>
      <c r="G4" s="297"/>
      <c r="H4" s="297"/>
      <c r="I4" s="298"/>
    </row>
    <row r="5" spans="1:115" x14ac:dyDescent="0.25">
      <c r="B5" s="385"/>
      <c r="C5" s="299" t="s">
        <v>1381</v>
      </c>
      <c r="D5" s="152">
        <f>'D1. NTT Overview'!D5</f>
        <v>43646</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1490</v>
      </c>
      <c r="C10" s="335" t="s">
        <v>1491</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1698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2019</v>
      </c>
      <c r="F14" s="570">
        <v>2018</v>
      </c>
      <c r="G14" s="570">
        <v>2017</v>
      </c>
      <c r="H14" s="570">
        <v>2016</v>
      </c>
      <c r="I14" s="298"/>
    </row>
    <row r="15" spans="1:115" x14ac:dyDescent="0.25">
      <c r="B15" s="296"/>
      <c r="C15" s="667" t="s">
        <v>1492</v>
      </c>
      <c r="D15" s="668"/>
      <c r="E15" s="364">
        <v>38493.97</v>
      </c>
      <c r="F15" s="364">
        <v>40678.373</v>
      </c>
      <c r="G15" s="364">
        <v>40793.838000000003</v>
      </c>
      <c r="H15" s="364">
        <v>44415.701999999997</v>
      </c>
      <c r="I15" s="298"/>
    </row>
    <row r="16" spans="1:115" x14ac:dyDescent="0.25">
      <c r="B16" s="296"/>
      <c r="C16" s="667" t="s">
        <v>1493</v>
      </c>
      <c r="D16" s="668"/>
      <c r="E16" s="364">
        <v>21932.235000000001</v>
      </c>
      <c r="F16" s="364">
        <v>22125.427</v>
      </c>
      <c r="G16" s="364">
        <v>21915.741999999998</v>
      </c>
      <c r="H16" s="364">
        <v>22171.54</v>
      </c>
      <c r="I16" s="298"/>
    </row>
    <row r="17" spans="2:9" x14ac:dyDescent="0.25">
      <c r="B17" s="296"/>
      <c r="C17" s="617" t="s">
        <v>1494</v>
      </c>
      <c r="D17" s="619"/>
      <c r="E17" s="215">
        <f>E15+E16</f>
        <v>60426.205000000002</v>
      </c>
      <c r="F17" s="215">
        <f>F15+F16</f>
        <v>62803.8</v>
      </c>
      <c r="G17" s="215">
        <v>62709.58</v>
      </c>
      <c r="H17" s="215">
        <v>66587.241999999998</v>
      </c>
      <c r="I17" s="298"/>
    </row>
    <row r="18" spans="2:9" x14ac:dyDescent="0.25">
      <c r="B18" s="296"/>
      <c r="C18" s="308"/>
      <c r="D18" s="308"/>
      <c r="E18" s="463"/>
      <c r="F18" s="463"/>
      <c r="G18" s="463"/>
      <c r="H18" s="463"/>
      <c r="I18" s="298"/>
    </row>
    <row r="19" spans="2:9" x14ac:dyDescent="0.25">
      <c r="B19" s="296"/>
      <c r="C19" s="667" t="s">
        <v>1495</v>
      </c>
      <c r="D19" s="668"/>
      <c r="E19" s="364">
        <v>57649.536999999997</v>
      </c>
      <c r="F19" s="364">
        <v>60019.99</v>
      </c>
      <c r="G19" s="364">
        <v>59072.659</v>
      </c>
      <c r="H19" s="464">
        <v>61039.464999999997</v>
      </c>
      <c r="I19" s="298"/>
    </row>
    <row r="20" spans="2:9" x14ac:dyDescent="0.25">
      <c r="B20" s="296"/>
      <c r="C20" s="667" t="s">
        <v>1496</v>
      </c>
      <c r="D20" s="668"/>
      <c r="E20" s="364">
        <v>186.6985</v>
      </c>
      <c r="F20" s="364">
        <v>226.17099999999999</v>
      </c>
      <c r="G20" s="364">
        <v>210.62899999999999</v>
      </c>
      <c r="H20" s="464">
        <v>971.57600000000002</v>
      </c>
      <c r="I20" s="298"/>
    </row>
    <row r="21" spans="2:9" x14ac:dyDescent="0.25">
      <c r="B21" s="296"/>
      <c r="C21" s="667" t="s">
        <v>1497</v>
      </c>
      <c r="D21" s="668"/>
      <c r="E21" s="364">
        <v>1539.7895000000001</v>
      </c>
      <c r="F21" s="364">
        <v>1517.8520000000001</v>
      </c>
      <c r="G21" s="364">
        <v>2302.9180000000001</v>
      </c>
      <c r="H21" s="464">
        <v>2783.9749999999999</v>
      </c>
      <c r="I21" s="298"/>
    </row>
    <row r="22" spans="2:9" x14ac:dyDescent="0.25">
      <c r="B22" s="296"/>
      <c r="C22" s="667" t="s">
        <v>1498</v>
      </c>
      <c r="D22" s="668"/>
      <c r="E22" s="364">
        <v>8.1489999999999991</v>
      </c>
      <c r="F22" s="364">
        <v>7.9669999999999996</v>
      </c>
      <c r="G22" s="364">
        <v>81.316000000000003</v>
      </c>
      <c r="H22" s="464">
        <v>169.84800000000001</v>
      </c>
      <c r="I22" s="298"/>
    </row>
    <row r="23" spans="2:9" x14ac:dyDescent="0.25">
      <c r="B23" s="296"/>
      <c r="C23" s="667" t="s">
        <v>1499</v>
      </c>
      <c r="D23" s="668"/>
      <c r="E23" s="364">
        <v>614.61500000000001</v>
      </c>
      <c r="F23" s="364">
        <v>612.70100000000002</v>
      </c>
      <c r="G23" s="364">
        <v>619.56299999999999</v>
      </c>
      <c r="H23" s="464">
        <v>642.22299999999996</v>
      </c>
      <c r="I23" s="298"/>
    </row>
    <row r="24" spans="2:9" x14ac:dyDescent="0.25">
      <c r="B24" s="296"/>
      <c r="C24" s="667" t="s">
        <v>1699</v>
      </c>
      <c r="D24" s="668"/>
      <c r="E24" s="364">
        <v>0</v>
      </c>
      <c r="F24" s="364">
        <v>0</v>
      </c>
      <c r="G24" s="364"/>
      <c r="H24" s="464">
        <v>171.374</v>
      </c>
      <c r="I24" s="298"/>
    </row>
    <row r="25" spans="2:9" x14ac:dyDescent="0.25">
      <c r="B25" s="296"/>
      <c r="C25" s="667" t="s">
        <v>1700</v>
      </c>
      <c r="D25" s="668"/>
      <c r="E25" s="364">
        <v>0</v>
      </c>
      <c r="F25" s="364">
        <v>0</v>
      </c>
      <c r="G25" s="364"/>
      <c r="H25" s="464">
        <v>352.286</v>
      </c>
      <c r="I25" s="298"/>
    </row>
    <row r="26" spans="2:9" x14ac:dyDescent="0.25">
      <c r="B26" s="296"/>
      <c r="C26" s="667" t="s">
        <v>1701</v>
      </c>
      <c r="D26" s="668"/>
      <c r="E26" s="364">
        <v>427.41550000000001</v>
      </c>
      <c r="F26" s="364">
        <v>419.11900000000003</v>
      </c>
      <c r="G26" s="364">
        <v>422.49400000000003</v>
      </c>
      <c r="H26" s="464">
        <v>456.495</v>
      </c>
      <c r="I26" s="298"/>
    </row>
    <row r="27" spans="2:9" x14ac:dyDescent="0.25">
      <c r="B27" s="296"/>
      <c r="C27" s="688" t="s">
        <v>92</v>
      </c>
      <c r="D27" s="689"/>
      <c r="E27" s="364"/>
      <c r="F27" s="364"/>
      <c r="G27" s="364"/>
      <c r="H27" s="366"/>
      <c r="I27" s="298"/>
    </row>
    <row r="28" spans="2:9" x14ac:dyDescent="0.25">
      <c r="B28" s="296"/>
      <c r="C28" s="617" t="s">
        <v>1494</v>
      </c>
      <c r="D28" s="619"/>
      <c r="E28" s="215">
        <f>SUM(E19:E27)</f>
        <v>60426.204499999993</v>
      </c>
      <c r="F28" s="215">
        <f>SUM(F19:F27)</f>
        <v>62803.799999999996</v>
      </c>
      <c r="G28" s="215">
        <v>62709.578999999998</v>
      </c>
      <c r="H28" s="215">
        <v>66587.241999999984</v>
      </c>
      <c r="I28" s="298"/>
    </row>
    <row r="29" spans="2:9" x14ac:dyDescent="0.25">
      <c r="B29" s="296"/>
      <c r="C29" s="308"/>
      <c r="D29" s="308"/>
      <c r="E29" s="463"/>
      <c r="F29" s="463"/>
      <c r="G29" s="564"/>
      <c r="H29" s="463"/>
      <c r="I29" s="298"/>
    </row>
    <row r="30" spans="2:9" x14ac:dyDescent="0.25">
      <c r="B30" s="296"/>
      <c r="C30" s="687" t="s">
        <v>227</v>
      </c>
      <c r="D30" s="687"/>
      <c r="E30" s="364">
        <v>54672.205000000002</v>
      </c>
      <c r="F30" s="364">
        <v>56604.044999999998</v>
      </c>
      <c r="G30" s="364">
        <v>56473.345000000001</v>
      </c>
      <c r="H30" s="364">
        <v>59495.961000000003</v>
      </c>
      <c r="I30" s="298"/>
    </row>
    <row r="31" spans="2:9" x14ac:dyDescent="0.25">
      <c r="B31" s="296"/>
      <c r="C31" s="687" t="s">
        <v>229</v>
      </c>
      <c r="D31" s="687"/>
      <c r="E31" s="364">
        <v>2929.799</v>
      </c>
      <c r="F31" s="364">
        <v>2954.6170000000002</v>
      </c>
      <c r="G31" s="364">
        <v>2989.0419999999999</v>
      </c>
      <c r="H31" s="364">
        <v>3636.31</v>
      </c>
      <c r="I31" s="298"/>
    </row>
    <row r="32" spans="2:9" x14ac:dyDescent="0.25">
      <c r="B32" s="296"/>
      <c r="C32" s="687" t="s">
        <v>92</v>
      </c>
      <c r="D32" s="687"/>
      <c r="E32" s="364">
        <v>2824.2</v>
      </c>
      <c r="F32" s="364">
        <v>3245.1379999999999</v>
      </c>
      <c r="G32" s="364">
        <v>3247.1909999999998</v>
      </c>
      <c r="H32" s="364">
        <v>3454.9720000000002</v>
      </c>
      <c r="I32" s="298"/>
    </row>
    <row r="33" spans="2:9" x14ac:dyDescent="0.25">
      <c r="B33" s="296"/>
      <c r="C33" s="684" t="s">
        <v>1494</v>
      </c>
      <c r="D33" s="684"/>
      <c r="E33" s="215">
        <f>SUM(E30:E32)</f>
        <v>60426.203999999998</v>
      </c>
      <c r="F33" s="215">
        <f>SUM(F30:F32)</f>
        <v>62803.799999999996</v>
      </c>
      <c r="G33" s="215">
        <v>62709.578000000001</v>
      </c>
      <c r="H33" s="215">
        <v>66587.243000000002</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1500</v>
      </c>
      <c r="C36" s="335" t="s">
        <v>1501</v>
      </c>
      <c r="D36" s="297"/>
      <c r="E36" s="465"/>
      <c r="F36" s="465"/>
      <c r="G36" s="465"/>
      <c r="H36" s="465"/>
      <c r="I36" s="298"/>
    </row>
    <row r="37" spans="2:9" x14ac:dyDescent="0.25">
      <c r="B37" s="440"/>
      <c r="C37" s="297"/>
      <c r="D37" s="297"/>
      <c r="E37" s="465"/>
      <c r="F37" s="465"/>
      <c r="G37" s="465"/>
      <c r="H37" s="465"/>
      <c r="I37" s="298"/>
    </row>
    <row r="38" spans="2:9" x14ac:dyDescent="0.25">
      <c r="B38" s="296"/>
      <c r="C38" s="339" t="s">
        <v>1702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2019</v>
      </c>
      <c r="F40" s="570">
        <v>2018</v>
      </c>
      <c r="G40" s="570">
        <v>2017</v>
      </c>
      <c r="H40" s="570">
        <v>2016</v>
      </c>
      <c r="I40" s="298"/>
    </row>
    <row r="41" spans="2:9" x14ac:dyDescent="0.25">
      <c r="B41" s="296"/>
      <c r="C41" s="687" t="s">
        <v>1492</v>
      </c>
      <c r="D41" s="687"/>
      <c r="E41" s="364">
        <v>1400</v>
      </c>
      <c r="F41" s="364">
        <v>5230</v>
      </c>
      <c r="G41" s="364">
        <v>4750</v>
      </c>
      <c r="H41" s="364">
        <v>4000</v>
      </c>
      <c r="I41" s="298"/>
    </row>
    <row r="42" spans="2:9" x14ac:dyDescent="0.25">
      <c r="B42" s="296"/>
      <c r="C42" s="687" t="s">
        <v>1493</v>
      </c>
      <c r="D42" s="687"/>
      <c r="E42" s="364">
        <v>405</v>
      </c>
      <c r="F42" s="364">
        <v>488</v>
      </c>
      <c r="G42" s="364">
        <v>1310</v>
      </c>
      <c r="H42" s="364">
        <v>1366</v>
      </c>
      <c r="I42" s="298"/>
    </row>
    <row r="43" spans="2:9" x14ac:dyDescent="0.25">
      <c r="B43" s="296"/>
      <c r="C43" s="634" t="s">
        <v>1494</v>
      </c>
      <c r="D43" s="636"/>
      <c r="E43" s="215">
        <f>E41+E42</f>
        <v>1805</v>
      </c>
      <c r="F43" s="215">
        <f>F41+F42</f>
        <v>5718</v>
      </c>
      <c r="G43" s="215">
        <v>6060</v>
      </c>
      <c r="H43" s="215">
        <v>5366</v>
      </c>
      <c r="I43" s="298"/>
    </row>
    <row r="44" spans="2:9" x14ac:dyDescent="0.25">
      <c r="B44" s="296"/>
      <c r="C44" s="308"/>
      <c r="D44" s="308"/>
      <c r="E44" s="463"/>
      <c r="F44" s="463"/>
      <c r="G44" s="564"/>
      <c r="H44" s="463"/>
      <c r="I44" s="298"/>
    </row>
    <row r="45" spans="2:9" x14ac:dyDescent="0.25">
      <c r="B45" s="296"/>
      <c r="C45" s="687" t="s">
        <v>1495</v>
      </c>
      <c r="D45" s="687"/>
      <c r="E45" s="364">
        <v>1805</v>
      </c>
      <c r="F45" s="364">
        <v>5718</v>
      </c>
      <c r="G45" s="364">
        <v>6060</v>
      </c>
      <c r="H45" s="464">
        <v>5366</v>
      </c>
      <c r="I45" s="298"/>
    </row>
    <row r="46" spans="2:9" x14ac:dyDescent="0.25">
      <c r="B46" s="296"/>
      <c r="C46" s="687" t="s">
        <v>1496</v>
      </c>
      <c r="D46" s="687"/>
      <c r="E46" s="364"/>
      <c r="F46" s="364"/>
      <c r="G46" s="563"/>
      <c r="H46" s="464"/>
      <c r="I46" s="298"/>
    </row>
    <row r="47" spans="2:9" x14ac:dyDescent="0.25">
      <c r="B47" s="296"/>
      <c r="C47" s="687" t="s">
        <v>1497</v>
      </c>
      <c r="D47" s="687"/>
      <c r="E47" s="364"/>
      <c r="F47" s="364"/>
      <c r="G47" s="563"/>
      <c r="H47" s="464"/>
      <c r="I47" s="298"/>
    </row>
    <row r="48" spans="2:9" x14ac:dyDescent="0.25">
      <c r="B48" s="296"/>
      <c r="C48" s="687" t="s">
        <v>1498</v>
      </c>
      <c r="D48" s="687"/>
      <c r="E48" s="364"/>
      <c r="F48" s="364"/>
      <c r="G48" s="563"/>
      <c r="H48" s="464"/>
      <c r="I48" s="298"/>
    </row>
    <row r="49" spans="2:9" x14ac:dyDescent="0.25">
      <c r="B49" s="296"/>
      <c r="C49" s="687" t="s">
        <v>1499</v>
      </c>
      <c r="D49" s="687"/>
      <c r="E49" s="364"/>
      <c r="F49" s="364"/>
      <c r="G49" s="563"/>
      <c r="H49" s="464"/>
      <c r="I49" s="298"/>
    </row>
    <row r="50" spans="2:9" x14ac:dyDescent="0.25">
      <c r="B50" s="296"/>
      <c r="C50" s="687" t="s">
        <v>1701</v>
      </c>
      <c r="D50" s="687"/>
      <c r="E50" s="364"/>
      <c r="F50" s="364"/>
      <c r="G50" s="563"/>
      <c r="H50" s="464"/>
      <c r="I50" s="298"/>
    </row>
    <row r="51" spans="2:9" x14ac:dyDescent="0.25">
      <c r="B51" s="296"/>
      <c r="C51" s="687" t="s">
        <v>92</v>
      </c>
      <c r="D51" s="687"/>
      <c r="E51" s="364"/>
      <c r="F51" s="364"/>
      <c r="G51" s="563"/>
      <c r="H51" s="464"/>
      <c r="I51" s="298"/>
    </row>
    <row r="52" spans="2:9" x14ac:dyDescent="0.25">
      <c r="B52" s="296"/>
      <c r="C52" s="634" t="s">
        <v>1494</v>
      </c>
      <c r="D52" s="636"/>
      <c r="E52" s="215">
        <f>SUM(E45:E51)</f>
        <v>1805</v>
      </c>
      <c r="F52" s="215">
        <f>SUM(F45:F51)</f>
        <v>5718</v>
      </c>
      <c r="G52" s="215">
        <v>6060</v>
      </c>
      <c r="H52" s="215">
        <v>5366</v>
      </c>
      <c r="I52" s="298"/>
    </row>
    <row r="53" spans="2:9" x14ac:dyDescent="0.25">
      <c r="B53" s="296"/>
      <c r="C53" s="308"/>
      <c r="D53" s="308"/>
      <c r="E53" s="463"/>
      <c r="F53" s="463"/>
      <c r="G53" s="463"/>
      <c r="H53" s="463"/>
      <c r="I53" s="298"/>
    </row>
    <row r="54" spans="2:9" x14ac:dyDescent="0.25">
      <c r="B54" s="296"/>
      <c r="C54" s="687" t="s">
        <v>227</v>
      </c>
      <c r="D54" s="687"/>
      <c r="E54" s="364">
        <v>1755</v>
      </c>
      <c r="F54" s="364">
        <v>5668</v>
      </c>
      <c r="G54" s="364">
        <v>6055</v>
      </c>
      <c r="H54" s="364">
        <v>5366</v>
      </c>
      <c r="I54" s="298"/>
    </row>
    <row r="55" spans="2:9" x14ac:dyDescent="0.25">
      <c r="B55" s="296"/>
      <c r="C55" s="687" t="s">
        <v>229</v>
      </c>
      <c r="D55" s="687"/>
      <c r="E55" s="364">
        <v>0</v>
      </c>
      <c r="F55" s="364">
        <v>15</v>
      </c>
      <c r="G55" s="364">
        <v>5</v>
      </c>
      <c r="H55" s="364"/>
      <c r="I55" s="298"/>
    </row>
    <row r="56" spans="2:9" x14ac:dyDescent="0.25">
      <c r="B56" s="296"/>
      <c r="C56" s="687" t="s">
        <v>92</v>
      </c>
      <c r="D56" s="687"/>
      <c r="E56" s="364">
        <v>50</v>
      </c>
      <c r="F56" s="364">
        <v>35</v>
      </c>
      <c r="G56" s="364"/>
      <c r="H56" s="364"/>
      <c r="I56" s="298"/>
    </row>
    <row r="57" spans="2:9" x14ac:dyDescent="0.25">
      <c r="B57" s="296"/>
      <c r="C57" s="634" t="s">
        <v>1494</v>
      </c>
      <c r="D57" s="636"/>
      <c r="E57" s="215">
        <f>SUM(E54:E56)</f>
        <v>1805</v>
      </c>
      <c r="F57" s="215">
        <f>SUM(F54:F56)</f>
        <v>5718</v>
      </c>
      <c r="G57" s="215">
        <v>6060</v>
      </c>
      <c r="H57" s="215">
        <v>5366</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F68"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D22" sqref="D22"/>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1703</v>
      </c>
      <c r="D3" s="308"/>
      <c r="E3" s="308"/>
      <c r="F3" s="308"/>
      <c r="G3" s="308"/>
      <c r="H3" s="308"/>
      <c r="I3" s="308"/>
      <c r="J3" s="308"/>
      <c r="K3" s="308"/>
      <c r="L3" s="477"/>
    </row>
    <row r="4" spans="1:84" x14ac:dyDescent="0.2">
      <c r="B4" s="476"/>
      <c r="C4" s="306"/>
      <c r="D4" s="306" t="s">
        <v>1704</v>
      </c>
      <c r="E4" s="308"/>
      <c r="F4" s="308"/>
      <c r="G4" s="308"/>
      <c r="H4" s="308"/>
      <c r="I4" s="308"/>
      <c r="J4" s="308"/>
      <c r="K4" s="308"/>
      <c r="L4" s="477"/>
    </row>
    <row r="5" spans="1:84" x14ac:dyDescent="0.2">
      <c r="B5" s="476"/>
      <c r="C5" s="306"/>
      <c r="D5" s="306" t="s">
        <v>1705</v>
      </c>
      <c r="E5" s="308"/>
      <c r="F5" s="308"/>
      <c r="G5" s="308"/>
      <c r="H5" s="308"/>
      <c r="I5" s="308"/>
      <c r="J5" s="308"/>
      <c r="K5" s="308"/>
      <c r="L5" s="477"/>
    </row>
    <row r="6" spans="1:84" x14ac:dyDescent="0.2">
      <c r="B6" s="476"/>
      <c r="C6" s="306"/>
      <c r="D6" s="306" t="s">
        <v>1706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1386</v>
      </c>
      <c r="C11" s="308" t="s">
        <v>1708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1394</v>
      </c>
      <c r="C13" s="319" t="s">
        <v>1709</v>
      </c>
      <c r="D13" s="308"/>
      <c r="E13" s="308"/>
      <c r="F13" s="308"/>
      <c r="G13" s="308"/>
      <c r="H13" s="308"/>
      <c r="I13" s="308"/>
      <c r="J13" s="308"/>
      <c r="K13" s="308"/>
      <c r="L13" s="477"/>
    </row>
    <row r="14" spans="1:84" x14ac:dyDescent="0.2">
      <c r="B14" s="476"/>
      <c r="C14" s="306" t="s">
        <v>1710</v>
      </c>
      <c r="D14" s="308"/>
      <c r="E14" s="308"/>
      <c r="F14" s="308"/>
      <c r="G14" s="308"/>
      <c r="H14" s="308"/>
      <c r="I14" s="308"/>
      <c r="J14" s="308"/>
      <c r="K14" s="308"/>
      <c r="L14" s="477"/>
    </row>
    <row r="15" spans="1:84" x14ac:dyDescent="0.2">
      <c r="B15" s="476"/>
      <c r="C15" s="308" t="s">
        <v>1711</v>
      </c>
      <c r="D15" s="308"/>
      <c r="E15" s="308"/>
      <c r="F15" s="308"/>
      <c r="G15" s="308"/>
      <c r="H15" s="308"/>
      <c r="I15" s="308"/>
      <c r="J15" s="308"/>
      <c r="K15" s="308"/>
      <c r="L15" s="477"/>
    </row>
    <row r="16" spans="1:84" x14ac:dyDescent="0.2">
      <c r="B16" s="476"/>
      <c r="C16" s="308" t="s">
        <v>1712</v>
      </c>
      <c r="D16" s="308"/>
      <c r="E16" s="308"/>
      <c r="F16" s="308"/>
      <c r="G16" s="308"/>
      <c r="H16" s="308"/>
      <c r="I16" s="308"/>
      <c r="J16" s="308"/>
      <c r="K16" s="308"/>
      <c r="L16" s="477"/>
    </row>
    <row r="17" spans="1:84" x14ac:dyDescent="0.2">
      <c r="B17" s="476"/>
      <c r="C17" s="308" t="s">
        <v>1713</v>
      </c>
      <c r="D17" s="308"/>
      <c r="E17" s="308"/>
      <c r="F17" s="308"/>
      <c r="G17" s="308"/>
      <c r="H17" s="308"/>
      <c r="I17" s="308"/>
      <c r="J17" s="308"/>
      <c r="K17" s="308"/>
      <c r="L17" s="477"/>
    </row>
    <row r="18" spans="1:84" x14ac:dyDescent="0.2">
      <c r="B18" s="476"/>
      <c r="C18" s="308" t="s">
        <v>1714</v>
      </c>
      <c r="D18" s="308"/>
      <c r="E18" s="308"/>
      <c r="F18" s="308"/>
      <c r="G18" s="308"/>
      <c r="H18" s="308"/>
      <c r="I18" s="308"/>
      <c r="J18" s="308"/>
      <c r="K18" s="308"/>
      <c r="L18" s="477"/>
    </row>
    <row r="19" spans="1:84" x14ac:dyDescent="0.2">
      <c r="B19" s="476"/>
      <c r="C19" s="308" t="s">
        <v>1715</v>
      </c>
      <c r="D19" s="308"/>
      <c r="E19" s="308"/>
      <c r="F19" s="308"/>
      <c r="G19" s="308"/>
      <c r="H19" s="308"/>
      <c r="I19" s="308"/>
      <c r="J19" s="308"/>
      <c r="K19" s="308"/>
      <c r="L19" s="477"/>
    </row>
    <row r="20" spans="1:84" x14ac:dyDescent="0.2">
      <c r="B20" s="476"/>
      <c r="C20" s="308" t="s">
        <v>1716</v>
      </c>
      <c r="D20" s="308"/>
      <c r="E20" s="308"/>
      <c r="F20" s="308"/>
      <c r="G20" s="308"/>
      <c r="H20" s="308"/>
      <c r="I20" s="308"/>
      <c r="J20" s="308"/>
      <c r="K20" s="308"/>
      <c r="L20" s="477"/>
    </row>
    <row r="21" spans="1:84" x14ac:dyDescent="0.2">
      <c r="B21" s="476"/>
      <c r="C21" s="482" t="s">
        <v>1717</v>
      </c>
      <c r="D21" s="308"/>
      <c r="E21" s="308"/>
      <c r="F21" s="308"/>
      <c r="G21" s="308"/>
      <c r="H21" s="308"/>
      <c r="I21" s="308"/>
      <c r="J21" s="308"/>
      <c r="K21" s="308"/>
      <c r="L21" s="477"/>
    </row>
    <row r="22" spans="1:84" x14ac:dyDescent="0.2">
      <c r="B22" s="481" t="s">
        <v>1408</v>
      </c>
      <c r="C22" s="319" t="s">
        <v>1401</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1718</v>
      </c>
      <c r="D24" s="308"/>
      <c r="E24" s="308"/>
      <c r="F24" s="308"/>
      <c r="G24" s="308"/>
      <c r="H24" s="308"/>
      <c r="I24" s="308"/>
      <c r="J24" s="308"/>
      <c r="K24" s="308"/>
      <c r="L24" s="477"/>
    </row>
    <row r="25" spans="1:84" x14ac:dyDescent="0.2">
      <c r="B25" s="476"/>
      <c r="C25" s="306" t="s">
        <v>1719</v>
      </c>
      <c r="D25" s="308"/>
      <c r="E25" s="308"/>
      <c r="F25" s="308"/>
      <c r="G25" s="308"/>
      <c r="H25" s="308"/>
      <c r="I25" s="308"/>
      <c r="J25" s="308"/>
      <c r="K25" s="308"/>
      <c r="L25" s="477"/>
    </row>
    <row r="26" spans="1:84" s="303" customFormat="1" x14ac:dyDescent="0.2">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1722</v>
      </c>
      <c r="D30" s="308"/>
      <c r="E30" s="308"/>
      <c r="F30" s="308"/>
      <c r="G30" s="308"/>
      <c r="H30" s="308"/>
      <c r="I30" s="308"/>
      <c r="J30" s="308"/>
      <c r="K30" s="308"/>
      <c r="L30" s="477"/>
    </row>
    <row r="31" spans="1:84" ht="119.25" customHeight="1" x14ac:dyDescent="0.2">
      <c r="B31" s="476"/>
      <c r="C31" s="690" t="s">
        <v>1723</v>
      </c>
      <c r="D31" s="691"/>
      <c r="E31" s="691"/>
      <c r="F31" s="691"/>
      <c r="G31" s="691"/>
      <c r="H31" s="691"/>
      <c r="I31" s="691"/>
      <c r="J31" s="691"/>
      <c r="K31" s="308"/>
      <c r="L31" s="477"/>
    </row>
    <row r="32" spans="1:84" x14ac:dyDescent="0.2">
      <c r="B32" s="476"/>
      <c r="C32" s="306"/>
      <c r="D32" s="308"/>
      <c r="E32" s="308"/>
      <c r="F32" s="308"/>
      <c r="G32" s="308"/>
      <c r="H32" s="308"/>
      <c r="I32" s="308"/>
      <c r="J32" s="308"/>
      <c r="K32" s="308"/>
      <c r="L32" s="477"/>
    </row>
    <row r="33" spans="1:84" x14ac:dyDescent="0.2">
      <c r="B33" s="481" t="s">
        <v>1724</v>
      </c>
      <c r="C33" s="319" t="s">
        <v>1725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1726</v>
      </c>
      <c r="D35" s="308"/>
      <c r="E35" s="308"/>
      <c r="F35" s="308"/>
      <c r="G35" s="308"/>
      <c r="H35" s="308"/>
      <c r="I35" s="308"/>
      <c r="J35" s="308"/>
      <c r="K35" s="308"/>
      <c r="L35" s="477"/>
    </row>
    <row r="36" spans="1:84" x14ac:dyDescent="0.2">
      <c r="B36" s="476"/>
      <c r="C36" s="306" t="s">
        <v>1375</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1727</v>
      </c>
      <c r="D39" s="308"/>
      <c r="E39" s="308"/>
      <c r="F39" s="308"/>
      <c r="G39" s="308"/>
      <c r="H39" s="308"/>
      <c r="I39" s="308"/>
      <c r="J39" s="308"/>
      <c r="K39" s="308"/>
      <c r="L39" s="477"/>
    </row>
    <row r="40" spans="1:84" x14ac:dyDescent="0.2">
      <c r="B40" s="476"/>
      <c r="C40" s="308" t="s">
        <v>1728</v>
      </c>
      <c r="D40" s="308"/>
      <c r="E40" s="308"/>
      <c r="F40" s="308"/>
      <c r="G40" s="308"/>
      <c r="H40" s="308"/>
      <c r="I40" s="308"/>
      <c r="J40" s="308"/>
      <c r="K40" s="308"/>
      <c r="L40" s="477"/>
    </row>
    <row r="41" spans="1:84" x14ac:dyDescent="0.2">
      <c r="B41" s="476"/>
      <c r="C41" s="308" t="s">
        <v>1729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1440</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1730</v>
      </c>
      <c r="D45" s="308"/>
      <c r="E45" s="308"/>
      <c r="F45" s="308"/>
      <c r="G45" s="308"/>
      <c r="H45" s="308"/>
      <c r="I45" s="308"/>
      <c r="J45" s="308"/>
      <c r="K45" s="308"/>
      <c r="L45" s="477"/>
    </row>
    <row r="46" spans="1:84" x14ac:dyDescent="0.2">
      <c r="B46" s="476"/>
      <c r="C46" s="308" t="s">
        <v>1731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1579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1733</v>
      </c>
      <c r="C52" s="319" t="s">
        <v>1734</v>
      </c>
      <c r="D52" s="308"/>
      <c r="E52" s="308"/>
      <c r="F52" s="308"/>
      <c r="G52" s="308"/>
      <c r="H52" s="308"/>
      <c r="I52" s="308"/>
      <c r="J52" s="308"/>
      <c r="K52" s="308"/>
      <c r="L52" s="477"/>
    </row>
    <row r="53" spans="2:12" x14ac:dyDescent="0.2">
      <c r="B53" s="476"/>
      <c r="C53" s="308" t="s">
        <v>1735</v>
      </c>
      <c r="D53" s="308"/>
      <c r="E53" s="308"/>
      <c r="F53" s="308"/>
      <c r="G53" s="308"/>
      <c r="H53" s="308"/>
      <c r="I53" s="308"/>
      <c r="J53" s="308"/>
      <c r="K53" s="308"/>
      <c r="L53" s="477"/>
    </row>
    <row r="54" spans="2:12" x14ac:dyDescent="0.2">
      <c r="B54" s="476"/>
      <c r="C54" s="308" t="s">
        <v>1736</v>
      </c>
      <c r="D54" s="308"/>
      <c r="E54" s="308"/>
      <c r="F54" s="308"/>
      <c r="G54" s="308"/>
      <c r="H54" s="308"/>
      <c r="I54" s="308"/>
      <c r="J54" s="308"/>
      <c r="K54" s="308"/>
      <c r="L54" s="477"/>
    </row>
    <row r="55" spans="2:12" x14ac:dyDescent="0.2">
      <c r="B55" s="476"/>
      <c r="C55" s="306" t="s">
        <v>1737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1464</v>
      </c>
      <c r="C57" s="319" t="s">
        <v>1738</v>
      </c>
      <c r="D57" s="308"/>
      <c r="E57" s="308"/>
      <c r="F57" s="308"/>
      <c r="G57" s="308"/>
      <c r="H57" s="308"/>
      <c r="I57" s="308"/>
      <c r="J57" s="308"/>
      <c r="K57" s="308"/>
      <c r="L57" s="477"/>
    </row>
    <row r="58" spans="2:12" x14ac:dyDescent="0.2">
      <c r="B58" s="476"/>
      <c r="C58" s="306" t="s">
        <v>1739</v>
      </c>
      <c r="D58" s="308"/>
      <c r="E58" s="308"/>
      <c r="F58" s="308"/>
      <c r="G58" s="308"/>
      <c r="H58" s="308"/>
      <c r="I58" s="308"/>
      <c r="J58" s="308"/>
      <c r="K58" s="308"/>
      <c r="L58" s="477"/>
    </row>
    <row r="59" spans="2:12" x14ac:dyDescent="0.2">
      <c r="B59" s="476"/>
      <c r="C59" s="306" t="s">
        <v>1740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1606</v>
      </c>
      <c r="C61" s="319" t="s">
        <v>1741</v>
      </c>
      <c r="D61" s="308"/>
      <c r="E61" s="308"/>
      <c r="F61" s="308"/>
      <c r="G61" s="308"/>
      <c r="H61" s="308"/>
      <c r="I61" s="308"/>
      <c r="J61" s="308"/>
      <c r="K61" s="308"/>
      <c r="L61" s="477"/>
    </row>
    <row r="62" spans="2:12" x14ac:dyDescent="0.2">
      <c r="B62" s="476"/>
      <c r="C62" s="308" t="s">
        <v>1742</v>
      </c>
      <c r="D62" s="308"/>
      <c r="E62" s="308"/>
      <c r="F62" s="308"/>
      <c r="G62" s="308"/>
      <c r="H62" s="308"/>
      <c r="I62" s="308"/>
      <c r="J62" s="308"/>
      <c r="K62" s="308"/>
      <c r="L62" s="477"/>
    </row>
    <row r="63" spans="2:12" x14ac:dyDescent="0.2">
      <c r="B63" s="476"/>
      <c r="C63" s="306" t="s">
        <v>1743</v>
      </c>
      <c r="D63" s="308"/>
      <c r="E63" s="308"/>
      <c r="F63" s="308"/>
      <c r="G63" s="308"/>
      <c r="H63" s="308"/>
      <c r="I63" s="308"/>
      <c r="J63" s="308"/>
      <c r="K63" s="308"/>
      <c r="L63" s="477"/>
    </row>
    <row r="64" spans="2:12" ht="109.5" customHeight="1" x14ac:dyDescent="0.2">
      <c r="B64" s="476"/>
      <c r="C64" s="692" t="s">
        <v>1769</v>
      </c>
      <c r="D64" s="692"/>
      <c r="E64" s="692"/>
      <c r="F64" s="692"/>
      <c r="G64" s="692"/>
      <c r="H64" s="692"/>
      <c r="I64" s="692"/>
      <c r="J64" s="692"/>
      <c r="K64" s="308"/>
      <c r="L64" s="477"/>
    </row>
    <row r="65" spans="1:84" x14ac:dyDescent="0.2">
      <c r="B65" s="476"/>
      <c r="C65" s="308"/>
      <c r="D65" s="308"/>
      <c r="E65" s="308"/>
      <c r="F65" s="308"/>
      <c r="G65" s="308"/>
      <c r="H65" s="308"/>
      <c r="I65" s="308"/>
      <c r="J65" s="308"/>
      <c r="K65" s="308"/>
      <c r="L65" s="477"/>
    </row>
    <row r="66" spans="1:84" x14ac:dyDescent="0.2">
      <c r="B66" s="481" t="s">
        <v>1634</v>
      </c>
      <c r="C66" s="488" t="s">
        <v>1744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1745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1746</v>
      </c>
      <c r="D70" s="308"/>
      <c r="E70" s="308"/>
      <c r="F70" s="308"/>
      <c r="G70" s="308"/>
      <c r="H70" s="308"/>
      <c r="I70" s="308"/>
      <c r="J70" s="308"/>
      <c r="K70" s="308"/>
      <c r="L70" s="477"/>
    </row>
    <row r="71" spans="1:84" x14ac:dyDescent="0.2">
      <c r="B71" s="476"/>
      <c r="C71" s="306" t="s">
        <v>1747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1749</v>
      </c>
      <c r="D77" s="308"/>
      <c r="E77" s="308"/>
      <c r="F77" s="308"/>
      <c r="G77" s="308"/>
      <c r="H77" s="308"/>
      <c r="I77" s="308"/>
      <c r="J77" s="308"/>
      <c r="K77" s="308"/>
      <c r="L77" s="477"/>
    </row>
    <row r="78" spans="1:84" ht="13.5" thickBot="1" x14ac:dyDescent="0.25">
      <c r="B78" s="490"/>
      <c r="C78" s="491" t="s">
        <v>1667</v>
      </c>
      <c r="D78" s="491"/>
      <c r="E78" s="491"/>
      <c r="F78" s="491"/>
      <c r="G78" s="491"/>
      <c r="H78" s="491"/>
      <c r="I78" s="491"/>
      <c r="J78" s="491"/>
      <c r="K78" s="491"/>
      <c r="L78" s="492"/>
    </row>
  </sheetData>
  <sheetProtection password="CF68"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3" t="s">
        <v>1750</v>
      </c>
      <c r="C2" s="694"/>
      <c r="D2" s="694"/>
      <c r="E2" s="694"/>
      <c r="F2" s="694"/>
      <c r="G2" s="694"/>
      <c r="H2" s="694"/>
      <c r="I2" s="694"/>
      <c r="J2" s="694"/>
      <c r="K2" s="694"/>
      <c r="L2" s="694"/>
      <c r="M2" s="694"/>
      <c r="N2" s="695"/>
    </row>
    <row r="3" spans="2:14" x14ac:dyDescent="0.25">
      <c r="B3" s="696"/>
      <c r="C3" s="697"/>
      <c r="D3" s="697"/>
      <c r="E3" s="697"/>
      <c r="F3" s="697"/>
      <c r="G3" s="697"/>
      <c r="H3" s="697"/>
      <c r="I3" s="697"/>
      <c r="J3" s="697"/>
      <c r="K3" s="697"/>
      <c r="L3" s="697"/>
      <c r="M3" s="697"/>
      <c r="N3" s="698"/>
    </row>
    <row r="4" spans="2:14" x14ac:dyDescent="0.25">
      <c r="B4" s="696"/>
      <c r="C4" s="697"/>
      <c r="D4" s="697"/>
      <c r="E4" s="697"/>
      <c r="F4" s="697"/>
      <c r="G4" s="697"/>
      <c r="H4" s="697"/>
      <c r="I4" s="697"/>
      <c r="J4" s="697"/>
      <c r="K4" s="697"/>
      <c r="L4" s="697"/>
      <c r="M4" s="697"/>
      <c r="N4" s="698"/>
    </row>
    <row r="5" spans="2:14" x14ac:dyDescent="0.25">
      <c r="B5" s="696"/>
      <c r="C5" s="697"/>
      <c r="D5" s="697"/>
      <c r="E5" s="697"/>
      <c r="F5" s="697"/>
      <c r="G5" s="697"/>
      <c r="H5" s="697"/>
      <c r="I5" s="697"/>
      <c r="J5" s="697"/>
      <c r="K5" s="697"/>
      <c r="L5" s="697"/>
      <c r="M5" s="697"/>
      <c r="N5" s="698"/>
    </row>
    <row r="6" spans="2:14" x14ac:dyDescent="0.25">
      <c r="B6" s="696"/>
      <c r="C6" s="697"/>
      <c r="D6" s="697"/>
      <c r="E6" s="697"/>
      <c r="F6" s="697"/>
      <c r="G6" s="697"/>
      <c r="H6" s="697"/>
      <c r="I6" s="697"/>
      <c r="J6" s="697"/>
      <c r="K6" s="697"/>
      <c r="L6" s="697"/>
      <c r="M6" s="697"/>
      <c r="N6" s="698"/>
    </row>
    <row r="7" spans="2:14" x14ac:dyDescent="0.25">
      <c r="B7" s="696"/>
      <c r="C7" s="697"/>
      <c r="D7" s="697"/>
      <c r="E7" s="697"/>
      <c r="F7" s="697"/>
      <c r="G7" s="697"/>
      <c r="H7" s="697"/>
      <c r="I7" s="697"/>
      <c r="J7" s="697"/>
      <c r="K7" s="697"/>
      <c r="L7" s="697"/>
      <c r="M7" s="697"/>
      <c r="N7" s="698"/>
    </row>
    <row r="8" spans="2:14" x14ac:dyDescent="0.25">
      <c r="B8" s="696"/>
      <c r="C8" s="697"/>
      <c r="D8" s="697"/>
      <c r="E8" s="697"/>
      <c r="F8" s="697"/>
      <c r="G8" s="697"/>
      <c r="H8" s="697"/>
      <c r="I8" s="697"/>
      <c r="J8" s="697"/>
      <c r="K8" s="697"/>
      <c r="L8" s="697"/>
      <c r="M8" s="697"/>
      <c r="N8" s="698"/>
    </row>
    <row r="9" spans="2:14" x14ac:dyDescent="0.25">
      <c r="B9" s="696"/>
      <c r="C9" s="697"/>
      <c r="D9" s="697"/>
      <c r="E9" s="697"/>
      <c r="F9" s="697"/>
      <c r="G9" s="697"/>
      <c r="H9" s="697"/>
      <c r="I9" s="697"/>
      <c r="J9" s="697"/>
      <c r="K9" s="697"/>
      <c r="L9" s="697"/>
      <c r="M9" s="697"/>
      <c r="N9" s="698"/>
    </row>
    <row r="10" spans="2:14" x14ac:dyDescent="0.25">
      <c r="B10" s="696"/>
      <c r="C10" s="697"/>
      <c r="D10" s="697"/>
      <c r="E10" s="697"/>
      <c r="F10" s="697"/>
      <c r="G10" s="697"/>
      <c r="H10" s="697"/>
      <c r="I10" s="697"/>
      <c r="J10" s="697"/>
      <c r="K10" s="697"/>
      <c r="L10" s="697"/>
      <c r="M10" s="697"/>
      <c r="N10" s="698"/>
    </row>
    <row r="11" spans="2:14" x14ac:dyDescent="0.25">
      <c r="B11" s="696"/>
      <c r="C11" s="697"/>
      <c r="D11" s="697"/>
      <c r="E11" s="697"/>
      <c r="F11" s="697"/>
      <c r="G11" s="697"/>
      <c r="H11" s="697"/>
      <c r="I11" s="697"/>
      <c r="J11" s="697"/>
      <c r="K11" s="697"/>
      <c r="L11" s="697"/>
      <c r="M11" s="697"/>
      <c r="N11" s="698"/>
    </row>
    <row r="12" spans="2:14" x14ac:dyDescent="0.25">
      <c r="B12" s="696"/>
      <c r="C12" s="697"/>
      <c r="D12" s="697"/>
      <c r="E12" s="697"/>
      <c r="F12" s="697"/>
      <c r="G12" s="697"/>
      <c r="H12" s="697"/>
      <c r="I12" s="697"/>
      <c r="J12" s="697"/>
      <c r="K12" s="697"/>
      <c r="L12" s="697"/>
      <c r="M12" s="697"/>
      <c r="N12" s="698"/>
    </row>
    <row r="13" spans="2:14" x14ac:dyDescent="0.25">
      <c r="B13" s="696"/>
      <c r="C13" s="697"/>
      <c r="D13" s="697"/>
      <c r="E13" s="697"/>
      <c r="F13" s="697"/>
      <c r="G13" s="697"/>
      <c r="H13" s="697"/>
      <c r="I13" s="697"/>
      <c r="J13" s="697"/>
      <c r="K13" s="697"/>
      <c r="L13" s="697"/>
      <c r="M13" s="697"/>
      <c r="N13" s="698"/>
    </row>
    <row r="14" spans="2:14" x14ac:dyDescent="0.25">
      <c r="B14" s="696"/>
      <c r="C14" s="697"/>
      <c r="D14" s="697"/>
      <c r="E14" s="697"/>
      <c r="F14" s="697"/>
      <c r="G14" s="697"/>
      <c r="H14" s="697"/>
      <c r="I14" s="697"/>
      <c r="J14" s="697"/>
      <c r="K14" s="697"/>
      <c r="L14" s="697"/>
      <c r="M14" s="697"/>
      <c r="N14" s="698"/>
    </row>
    <row r="15" spans="2:14" x14ac:dyDescent="0.25">
      <c r="B15" s="696"/>
      <c r="C15" s="697"/>
      <c r="D15" s="697"/>
      <c r="E15" s="697"/>
      <c r="F15" s="697"/>
      <c r="G15" s="697"/>
      <c r="H15" s="697"/>
      <c r="I15" s="697"/>
      <c r="J15" s="697"/>
      <c r="K15" s="697"/>
      <c r="L15" s="697"/>
      <c r="M15" s="697"/>
      <c r="N15" s="698"/>
    </row>
    <row r="16" spans="2:14" x14ac:dyDescent="0.25">
      <c r="B16" s="696"/>
      <c r="C16" s="697"/>
      <c r="D16" s="697"/>
      <c r="E16" s="697"/>
      <c r="F16" s="697"/>
      <c r="G16" s="697"/>
      <c r="H16" s="697"/>
      <c r="I16" s="697"/>
      <c r="J16" s="697"/>
      <c r="K16" s="697"/>
      <c r="L16" s="697"/>
      <c r="M16" s="697"/>
      <c r="N16" s="698"/>
    </row>
    <row r="17" spans="2:15" x14ac:dyDescent="0.25">
      <c r="B17" s="696"/>
      <c r="C17" s="697"/>
      <c r="D17" s="697"/>
      <c r="E17" s="697"/>
      <c r="F17" s="697"/>
      <c r="G17" s="697"/>
      <c r="H17" s="697"/>
      <c r="I17" s="697"/>
      <c r="J17" s="697"/>
      <c r="K17" s="697"/>
      <c r="L17" s="697"/>
      <c r="M17" s="697"/>
      <c r="N17" s="698"/>
    </row>
    <row r="18" spans="2:15" x14ac:dyDescent="0.25">
      <c r="B18" s="696"/>
      <c r="C18" s="697"/>
      <c r="D18" s="697"/>
      <c r="E18" s="697"/>
      <c r="F18" s="697"/>
      <c r="G18" s="697"/>
      <c r="H18" s="697"/>
      <c r="I18" s="697"/>
      <c r="J18" s="697"/>
      <c r="K18" s="697"/>
      <c r="L18" s="697"/>
      <c r="M18" s="697"/>
      <c r="N18" s="698"/>
    </row>
    <row r="19" spans="2:15" x14ac:dyDescent="0.25">
      <c r="B19" s="696"/>
      <c r="C19" s="697"/>
      <c r="D19" s="697"/>
      <c r="E19" s="697"/>
      <c r="F19" s="697"/>
      <c r="G19" s="697"/>
      <c r="H19" s="697"/>
      <c r="I19" s="697"/>
      <c r="J19" s="697"/>
      <c r="K19" s="697"/>
      <c r="L19" s="697"/>
      <c r="M19" s="697"/>
      <c r="N19" s="698"/>
      <c r="O19" t="s">
        <v>1751</v>
      </c>
    </row>
    <row r="20" spans="2:15" x14ac:dyDescent="0.25">
      <c r="B20" s="696"/>
      <c r="C20" s="697"/>
      <c r="D20" s="697"/>
      <c r="E20" s="697"/>
      <c r="F20" s="697"/>
      <c r="G20" s="697"/>
      <c r="H20" s="697"/>
      <c r="I20" s="697"/>
      <c r="J20" s="697"/>
      <c r="K20" s="697"/>
      <c r="L20" s="697"/>
      <c r="M20" s="697"/>
      <c r="N20" s="698"/>
    </row>
    <row r="21" spans="2:15" x14ac:dyDescent="0.25">
      <c r="B21" s="696"/>
      <c r="C21" s="697"/>
      <c r="D21" s="697"/>
      <c r="E21" s="697"/>
      <c r="F21" s="697"/>
      <c r="G21" s="697"/>
      <c r="H21" s="697"/>
      <c r="I21" s="697"/>
      <c r="J21" s="697"/>
      <c r="K21" s="697"/>
      <c r="L21" s="697"/>
      <c r="M21" s="697"/>
      <c r="N21" s="698"/>
    </row>
    <row r="22" spans="2:15" x14ac:dyDescent="0.25">
      <c r="B22" s="696"/>
      <c r="C22" s="697"/>
      <c r="D22" s="697"/>
      <c r="E22" s="697"/>
      <c r="F22" s="697"/>
      <c r="G22" s="697"/>
      <c r="H22" s="697"/>
      <c r="I22" s="697"/>
      <c r="J22" s="697"/>
      <c r="K22" s="697"/>
      <c r="L22" s="697"/>
      <c r="M22" s="697"/>
      <c r="N22" s="698"/>
    </row>
    <row r="23" spans="2:15" x14ac:dyDescent="0.25">
      <c r="B23" s="696"/>
      <c r="C23" s="697"/>
      <c r="D23" s="697"/>
      <c r="E23" s="697"/>
      <c r="F23" s="697"/>
      <c r="G23" s="697"/>
      <c r="H23" s="697"/>
      <c r="I23" s="697"/>
      <c r="J23" s="697"/>
      <c r="K23" s="697"/>
      <c r="L23" s="697"/>
      <c r="M23" s="697"/>
      <c r="N23" s="698"/>
    </row>
    <row r="24" spans="2:15" x14ac:dyDescent="0.25">
      <c r="B24" s="696"/>
      <c r="C24" s="697"/>
      <c r="D24" s="697"/>
      <c r="E24" s="697"/>
      <c r="F24" s="697"/>
      <c r="G24" s="697"/>
      <c r="H24" s="697"/>
      <c r="I24" s="697"/>
      <c r="J24" s="697"/>
      <c r="K24" s="697"/>
      <c r="L24" s="697"/>
      <c r="M24" s="697"/>
      <c r="N24" s="698"/>
    </row>
    <row r="25" spans="2:15" x14ac:dyDescent="0.25">
      <c r="B25" s="696"/>
      <c r="C25" s="697"/>
      <c r="D25" s="697"/>
      <c r="E25" s="697"/>
      <c r="F25" s="697"/>
      <c r="G25" s="697"/>
      <c r="H25" s="697"/>
      <c r="I25" s="697"/>
      <c r="J25" s="697"/>
      <c r="K25" s="697"/>
      <c r="L25" s="697"/>
      <c r="M25" s="697"/>
      <c r="N25" s="698"/>
    </row>
    <row r="26" spans="2:15" x14ac:dyDescent="0.25">
      <c r="B26" s="696"/>
      <c r="C26" s="697"/>
      <c r="D26" s="697"/>
      <c r="E26" s="697"/>
      <c r="F26" s="697"/>
      <c r="G26" s="697"/>
      <c r="H26" s="697"/>
      <c r="I26" s="697"/>
      <c r="J26" s="697"/>
      <c r="K26" s="697"/>
      <c r="L26" s="697"/>
      <c r="M26" s="697"/>
      <c r="N26" s="698"/>
    </row>
    <row r="27" spans="2:15" x14ac:dyDescent="0.25">
      <c r="B27" s="696"/>
      <c r="C27" s="697"/>
      <c r="D27" s="697"/>
      <c r="E27" s="697"/>
      <c r="F27" s="697"/>
      <c r="G27" s="697"/>
      <c r="H27" s="697"/>
      <c r="I27" s="697"/>
      <c r="J27" s="697"/>
      <c r="K27" s="697"/>
      <c r="L27" s="697"/>
      <c r="M27" s="697"/>
      <c r="N27" s="698"/>
    </row>
    <row r="28" spans="2:15" x14ac:dyDescent="0.25">
      <c r="B28" s="696"/>
      <c r="C28" s="697"/>
      <c r="D28" s="697"/>
      <c r="E28" s="697"/>
      <c r="F28" s="697"/>
      <c r="G28" s="697"/>
      <c r="H28" s="697"/>
      <c r="I28" s="697"/>
      <c r="J28" s="697"/>
      <c r="K28" s="697"/>
      <c r="L28" s="697"/>
      <c r="M28" s="697"/>
      <c r="N28" s="698"/>
    </row>
    <row r="29" spans="2:15" x14ac:dyDescent="0.25">
      <c r="B29" s="696"/>
      <c r="C29" s="697"/>
      <c r="D29" s="697"/>
      <c r="E29" s="697"/>
      <c r="F29" s="697"/>
      <c r="G29" s="697"/>
      <c r="H29" s="697"/>
      <c r="I29" s="697"/>
      <c r="J29" s="697"/>
      <c r="K29" s="697"/>
      <c r="L29" s="697"/>
      <c r="M29" s="697"/>
      <c r="N29" s="698"/>
    </row>
    <row r="30" spans="2:15" x14ac:dyDescent="0.25">
      <c r="B30" s="696"/>
      <c r="C30" s="697"/>
      <c r="D30" s="697"/>
      <c r="E30" s="697"/>
      <c r="F30" s="697"/>
      <c r="G30" s="697"/>
      <c r="H30" s="697"/>
      <c r="I30" s="697"/>
      <c r="J30" s="697"/>
      <c r="K30" s="697"/>
      <c r="L30" s="697"/>
      <c r="M30" s="697"/>
      <c r="N30" s="698"/>
    </row>
    <row r="31" spans="2:15" x14ac:dyDescent="0.25">
      <c r="B31" s="696"/>
      <c r="C31" s="697"/>
      <c r="D31" s="697"/>
      <c r="E31" s="697"/>
      <c r="F31" s="697"/>
      <c r="G31" s="697"/>
      <c r="H31" s="697"/>
      <c r="I31" s="697"/>
      <c r="J31" s="697"/>
      <c r="K31" s="697"/>
      <c r="L31" s="697"/>
      <c r="M31" s="697"/>
      <c r="N31" s="698"/>
    </row>
    <row r="32" spans="2:15" x14ac:dyDescent="0.25">
      <c r="B32" s="696"/>
      <c r="C32" s="697"/>
      <c r="D32" s="697"/>
      <c r="E32" s="697"/>
      <c r="F32" s="697"/>
      <c r="G32" s="697"/>
      <c r="H32" s="697"/>
      <c r="I32" s="697"/>
      <c r="J32" s="697"/>
      <c r="K32" s="697"/>
      <c r="L32" s="697"/>
      <c r="M32" s="697"/>
      <c r="N32" s="698"/>
    </row>
    <row r="33" spans="2:14" x14ac:dyDescent="0.25">
      <c r="B33" s="696"/>
      <c r="C33" s="697"/>
      <c r="D33" s="697"/>
      <c r="E33" s="697"/>
      <c r="F33" s="697"/>
      <c r="G33" s="697"/>
      <c r="H33" s="697"/>
      <c r="I33" s="697"/>
      <c r="J33" s="697"/>
      <c r="K33" s="697"/>
      <c r="L33" s="697"/>
      <c r="M33" s="697"/>
      <c r="N33" s="698"/>
    </row>
    <row r="34" spans="2:14" x14ac:dyDescent="0.25">
      <c r="B34" s="696"/>
      <c r="C34" s="697"/>
      <c r="D34" s="697"/>
      <c r="E34" s="697"/>
      <c r="F34" s="697"/>
      <c r="G34" s="697"/>
      <c r="H34" s="697"/>
      <c r="I34" s="697"/>
      <c r="J34" s="697"/>
      <c r="K34" s="697"/>
      <c r="L34" s="697"/>
      <c r="M34" s="697"/>
      <c r="N34" s="698"/>
    </row>
    <row r="35" spans="2:14" ht="15.75" thickBot="1" x14ac:dyDescent="0.3">
      <c r="B35" s="699"/>
      <c r="C35" s="700"/>
      <c r="D35" s="700"/>
      <c r="E35" s="700"/>
      <c r="F35" s="700"/>
      <c r="G35" s="700"/>
      <c r="H35" s="700"/>
      <c r="I35" s="700"/>
      <c r="J35" s="700"/>
      <c r="K35" s="700"/>
      <c r="L35" s="700"/>
      <c r="M35" s="700"/>
      <c r="N35" s="701"/>
    </row>
  </sheetData>
  <sheetProtection password="CF68"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topLeftCell="A25" zoomScale="70" zoomScaleNormal="70" workbookViewId="0">
      <selection activeCell="D43" sqref="D43"/>
    </sheetView>
  </sheetViews>
  <sheetFormatPr baseColWidth="10" defaultColWidth="8.85546875" defaultRowHeight="15" outlineLevelRow="1" x14ac:dyDescent="0.25"/>
  <cols>
    <col min="1" max="1" width="13.28515625" style="515" customWidth="1"/>
    <col min="2" max="2" width="60.5703125" style="515" bestFit="1" customWidth="1"/>
    <col min="3" max="7" width="41" style="515" customWidth="1"/>
    <col min="8" max="8" width="7.28515625" style="515" customWidth="1"/>
    <col min="9" max="9" width="92" style="515" customWidth="1"/>
    <col min="10" max="11" width="47.7109375" style="515" customWidth="1"/>
    <col min="12" max="12" width="7.28515625" style="515" customWidth="1"/>
    <col min="13" max="13" width="25.7109375" style="515" customWidth="1"/>
    <col min="14" max="14" width="25.7109375" style="516" customWidth="1"/>
    <col min="15" max="16384" width="8.85546875" style="541"/>
  </cols>
  <sheetData>
    <row r="1" spans="1:13" ht="45" customHeight="1" x14ac:dyDescent="0.25">
      <c r="A1" s="702" t="s">
        <v>1771</v>
      </c>
      <c r="B1" s="702"/>
    </row>
    <row r="2" spans="1:13" ht="31.5" x14ac:dyDescent="0.25">
      <c r="A2" s="517" t="s">
        <v>1772</v>
      </c>
      <c r="B2" s="517"/>
      <c r="C2" s="516"/>
      <c r="D2" s="516"/>
      <c r="E2" s="516"/>
      <c r="F2" s="568" t="s">
        <v>1922</v>
      </c>
      <c r="G2" s="518"/>
      <c r="H2" s="516"/>
      <c r="I2" s="517"/>
      <c r="J2" s="516"/>
      <c r="K2" s="516"/>
      <c r="L2" s="516"/>
      <c r="M2" s="516"/>
    </row>
    <row r="3" spans="1:13" ht="15.75" thickBot="1" x14ac:dyDescent="0.3">
      <c r="A3" s="516"/>
      <c r="B3" s="519"/>
      <c r="C3" s="519"/>
      <c r="D3" s="516"/>
      <c r="E3" s="516"/>
      <c r="F3" s="516"/>
      <c r="G3" s="516"/>
      <c r="H3" s="516"/>
      <c r="L3" s="516"/>
      <c r="M3" s="516"/>
    </row>
    <row r="4" spans="1:13" ht="19.5" thickBot="1" x14ac:dyDescent="0.3">
      <c r="A4" s="520"/>
      <c r="B4" s="521" t="s">
        <v>22</v>
      </c>
      <c r="C4" s="522" t="s">
        <v>1333</v>
      </c>
      <c r="D4" s="520"/>
      <c r="E4" s="520"/>
      <c r="F4" s="516"/>
      <c r="G4" s="516"/>
      <c r="H4" s="516"/>
      <c r="I4" s="523" t="s">
        <v>1773</v>
      </c>
      <c r="J4" s="524" t="s">
        <v>1140</v>
      </c>
      <c r="L4" s="516"/>
      <c r="M4" s="516"/>
    </row>
    <row r="5" spans="1:13" ht="15.75" thickBot="1" x14ac:dyDescent="0.3">
      <c r="H5" s="516"/>
      <c r="I5" s="525" t="s">
        <v>1142</v>
      </c>
      <c r="J5" s="515" t="s">
        <v>1143</v>
      </c>
      <c r="L5" s="516"/>
      <c r="M5" s="516"/>
    </row>
    <row r="6" spans="1:13" ht="18.75" x14ac:dyDescent="0.25">
      <c r="A6" s="526"/>
      <c r="B6" s="527" t="s">
        <v>1774</v>
      </c>
      <c r="C6" s="526"/>
      <c r="E6" s="528"/>
      <c r="F6" s="528"/>
      <c r="G6" s="528"/>
      <c r="H6" s="516"/>
      <c r="I6" s="525" t="s">
        <v>1145</v>
      </c>
      <c r="J6" s="515" t="s">
        <v>1146</v>
      </c>
      <c r="L6" s="516"/>
      <c r="M6" s="516"/>
    </row>
    <row r="7" spans="1:13" x14ac:dyDescent="0.25">
      <c r="B7" s="529" t="s">
        <v>1775</v>
      </c>
      <c r="H7" s="516"/>
      <c r="I7" s="525" t="s">
        <v>1148</v>
      </c>
      <c r="J7" s="515" t="s">
        <v>1149</v>
      </c>
      <c r="L7" s="516"/>
      <c r="M7" s="516"/>
    </row>
    <row r="8" spans="1:13" x14ac:dyDescent="0.25">
      <c r="B8" s="529" t="s">
        <v>1776</v>
      </c>
      <c r="H8" s="516"/>
      <c r="I8" s="525" t="s">
        <v>1777</v>
      </c>
      <c r="J8" s="515" t="s">
        <v>1778</v>
      </c>
      <c r="L8" s="516"/>
      <c r="M8" s="516"/>
    </row>
    <row r="9" spans="1:13" ht="15.75" thickBot="1" x14ac:dyDescent="0.3">
      <c r="B9" s="530" t="s">
        <v>1779</v>
      </c>
      <c r="H9" s="516"/>
      <c r="L9" s="516"/>
      <c r="M9" s="516"/>
    </row>
    <row r="10" spans="1:13" x14ac:dyDescent="0.25">
      <c r="B10" s="531"/>
      <c r="H10" s="516"/>
      <c r="I10" s="532" t="s">
        <v>1780</v>
      </c>
      <c r="L10" s="516"/>
      <c r="M10" s="516"/>
    </row>
    <row r="11" spans="1:13" x14ac:dyDescent="0.25">
      <c r="B11" s="531"/>
      <c r="H11" s="516"/>
      <c r="I11" s="532" t="s">
        <v>1781</v>
      </c>
      <c r="L11" s="516"/>
      <c r="M11" s="516"/>
    </row>
    <row r="12" spans="1:13" ht="37.5" x14ac:dyDescent="0.25">
      <c r="A12" s="523" t="s">
        <v>31</v>
      </c>
      <c r="B12" s="523" t="s">
        <v>1782</v>
      </c>
      <c r="C12" s="533"/>
      <c r="D12" s="533"/>
      <c r="E12" s="533"/>
      <c r="F12" s="533"/>
      <c r="G12" s="533"/>
      <c r="H12" s="516"/>
      <c r="L12" s="516"/>
      <c r="M12" s="516"/>
    </row>
    <row r="13" spans="1:13" ht="15" customHeight="1" x14ac:dyDescent="0.25">
      <c r="A13" s="534"/>
      <c r="B13" s="535" t="s">
        <v>1783</v>
      </c>
      <c r="C13" s="534" t="s">
        <v>1659</v>
      </c>
      <c r="D13" s="534" t="s">
        <v>1784</v>
      </c>
      <c r="E13" s="536"/>
      <c r="F13" s="537"/>
      <c r="G13" s="537"/>
      <c r="H13" s="516"/>
      <c r="L13" s="516"/>
      <c r="M13" s="516"/>
    </row>
    <row r="14" spans="1:13" x14ac:dyDescent="0.25">
      <c r="A14" s="515" t="s">
        <v>1785</v>
      </c>
      <c r="B14" s="538" t="s">
        <v>1786</v>
      </c>
      <c r="C14" s="547" t="s">
        <v>1879</v>
      </c>
      <c r="D14" s="547" t="s">
        <v>1881</v>
      </c>
      <c r="E14" s="528"/>
      <c r="F14" s="528"/>
      <c r="G14" s="528"/>
      <c r="H14" s="516"/>
      <c r="L14" s="516"/>
      <c r="M14" s="516"/>
    </row>
    <row r="15" spans="1:13" x14ac:dyDescent="0.25">
      <c r="A15" s="515" t="s">
        <v>1787</v>
      </c>
      <c r="B15" s="538" t="s">
        <v>437</v>
      </c>
      <c r="C15" s="515" t="s">
        <v>1880</v>
      </c>
      <c r="E15" s="528"/>
      <c r="F15" s="528"/>
      <c r="G15" s="528"/>
      <c r="H15" s="516"/>
      <c r="L15" s="516"/>
      <c r="M15" s="516"/>
    </row>
    <row r="16" spans="1:13" x14ac:dyDescent="0.25">
      <c r="A16" s="515" t="s">
        <v>1788</v>
      </c>
      <c r="B16" s="538" t="s">
        <v>1789</v>
      </c>
      <c r="E16" s="528"/>
      <c r="F16" s="528"/>
      <c r="G16" s="528"/>
      <c r="H16" s="516"/>
      <c r="L16" s="516"/>
      <c r="M16" s="516"/>
    </row>
    <row r="17" spans="1:13" x14ac:dyDescent="0.25">
      <c r="A17" s="515" t="s">
        <v>1790</v>
      </c>
      <c r="B17" s="538" t="s">
        <v>1791</v>
      </c>
      <c r="E17" s="528"/>
      <c r="F17" s="528"/>
      <c r="G17" s="528"/>
      <c r="H17" s="516"/>
      <c r="L17" s="516"/>
      <c r="M17" s="516"/>
    </row>
    <row r="18" spans="1:13" x14ac:dyDescent="0.25">
      <c r="A18" s="515" t="s">
        <v>1792</v>
      </c>
      <c r="B18" s="538" t="s">
        <v>1793</v>
      </c>
      <c r="E18" s="528"/>
      <c r="F18" s="528"/>
      <c r="G18" s="528"/>
      <c r="H18" s="516"/>
      <c r="L18" s="516"/>
      <c r="M18" s="516"/>
    </row>
    <row r="19" spans="1:13" x14ac:dyDescent="0.25">
      <c r="A19" s="515" t="s">
        <v>1794</v>
      </c>
      <c r="B19" s="538" t="s">
        <v>1795</v>
      </c>
      <c r="E19" s="528"/>
      <c r="F19" s="528"/>
      <c r="G19" s="528"/>
      <c r="H19" s="516"/>
      <c r="L19" s="516"/>
      <c r="M19" s="516"/>
    </row>
    <row r="20" spans="1:13" x14ac:dyDescent="0.25">
      <c r="A20" s="515" t="s">
        <v>1796</v>
      </c>
      <c r="B20" s="538" t="s">
        <v>1797</v>
      </c>
      <c r="C20" s="515" t="s">
        <v>1513</v>
      </c>
      <c r="E20" s="528"/>
      <c r="F20" s="528"/>
      <c r="G20" s="528"/>
      <c r="H20" s="516"/>
      <c r="L20" s="516"/>
      <c r="M20" s="516"/>
    </row>
    <row r="21" spans="1:13" x14ac:dyDescent="0.25">
      <c r="A21" s="515" t="s">
        <v>1798</v>
      </c>
      <c r="B21" s="538" t="s">
        <v>1799</v>
      </c>
      <c r="E21" s="528"/>
      <c r="F21" s="528"/>
      <c r="G21" s="528"/>
      <c r="H21" s="516"/>
      <c r="L21" s="516"/>
      <c r="M21" s="516"/>
    </row>
    <row r="22" spans="1:13" x14ac:dyDescent="0.25">
      <c r="A22" s="515" t="s">
        <v>1800</v>
      </c>
      <c r="B22" s="538" t="s">
        <v>1801</v>
      </c>
      <c r="E22" s="528"/>
      <c r="F22" s="528"/>
      <c r="G22" s="528"/>
      <c r="H22" s="516"/>
      <c r="L22" s="516"/>
      <c r="M22" s="516"/>
    </row>
    <row r="23" spans="1:13" x14ac:dyDescent="0.25">
      <c r="A23" s="515" t="s">
        <v>1802</v>
      </c>
      <c r="B23" s="538" t="s">
        <v>1803</v>
      </c>
      <c r="E23" s="528"/>
      <c r="F23" s="528"/>
      <c r="G23" s="528"/>
      <c r="H23" s="516"/>
      <c r="L23" s="516"/>
      <c r="M23" s="516"/>
    </row>
    <row r="24" spans="1:13" x14ac:dyDescent="0.25">
      <c r="A24" s="515" t="s">
        <v>1804</v>
      </c>
      <c r="B24" s="538" t="s">
        <v>1805</v>
      </c>
      <c r="E24" s="528"/>
      <c r="F24" s="528"/>
      <c r="G24" s="528"/>
      <c r="H24" s="516"/>
      <c r="L24" s="516"/>
      <c r="M24" s="516"/>
    </row>
    <row r="25" spans="1:13" outlineLevel="1" x14ac:dyDescent="0.25">
      <c r="A25" s="515" t="s">
        <v>1806</v>
      </c>
      <c r="B25" s="539"/>
      <c r="E25" s="528"/>
      <c r="F25" s="528"/>
      <c r="G25" s="528"/>
      <c r="H25" s="516"/>
      <c r="L25" s="516"/>
      <c r="M25" s="516"/>
    </row>
    <row r="26" spans="1:13" outlineLevel="1" x14ac:dyDescent="0.25">
      <c r="A26" s="515" t="s">
        <v>1807</v>
      </c>
      <c r="B26" s="539"/>
      <c r="E26" s="528"/>
      <c r="F26" s="528"/>
      <c r="G26" s="528"/>
      <c r="H26" s="516"/>
      <c r="L26" s="516"/>
      <c r="M26" s="516"/>
    </row>
    <row r="27" spans="1:13" outlineLevel="1" x14ac:dyDescent="0.25">
      <c r="A27" s="515" t="s">
        <v>1808</v>
      </c>
      <c r="B27" s="539"/>
      <c r="E27" s="528"/>
      <c r="F27" s="528"/>
      <c r="G27" s="528"/>
      <c r="H27" s="516"/>
      <c r="L27" s="516"/>
      <c r="M27" s="516"/>
    </row>
    <row r="28" spans="1:13" outlineLevel="1" x14ac:dyDescent="0.25">
      <c r="A28" s="515" t="s">
        <v>1809</v>
      </c>
      <c r="B28" s="539"/>
      <c r="E28" s="528"/>
      <c r="F28" s="528"/>
      <c r="G28" s="528"/>
      <c r="H28" s="516"/>
      <c r="L28" s="516"/>
      <c r="M28" s="516"/>
    </row>
    <row r="29" spans="1:13" outlineLevel="1" x14ac:dyDescent="0.25">
      <c r="A29" s="515" t="s">
        <v>1810</v>
      </c>
      <c r="B29" s="539"/>
      <c r="E29" s="528"/>
      <c r="F29" s="528"/>
      <c r="G29" s="528"/>
      <c r="H29" s="516"/>
      <c r="L29" s="516"/>
      <c r="M29" s="516"/>
    </row>
    <row r="30" spans="1:13" outlineLevel="1" x14ac:dyDescent="0.25">
      <c r="A30" s="515" t="s">
        <v>1811</v>
      </c>
      <c r="B30" s="539"/>
      <c r="E30" s="528"/>
      <c r="F30" s="528"/>
      <c r="G30" s="528"/>
      <c r="H30" s="516"/>
      <c r="L30" s="516"/>
      <c r="M30" s="516"/>
    </row>
    <row r="31" spans="1:13" outlineLevel="1" x14ac:dyDescent="0.25">
      <c r="A31" s="515" t="s">
        <v>1812</v>
      </c>
      <c r="B31" s="539"/>
      <c r="E31" s="528"/>
      <c r="F31" s="528"/>
      <c r="G31" s="528"/>
      <c r="H31" s="516"/>
      <c r="L31" s="516"/>
      <c r="M31" s="516"/>
    </row>
    <row r="32" spans="1:13" outlineLevel="1" x14ac:dyDescent="0.25">
      <c r="A32" s="515" t="s">
        <v>1813</v>
      </c>
      <c r="B32" s="539"/>
      <c r="E32" s="528"/>
      <c r="F32" s="528"/>
      <c r="G32" s="528"/>
      <c r="H32" s="516"/>
      <c r="L32" s="516"/>
      <c r="M32" s="516"/>
    </row>
    <row r="33" spans="1:13" ht="18.75" x14ac:dyDescent="0.25">
      <c r="A33" s="533"/>
      <c r="B33" s="523" t="s">
        <v>1776</v>
      </c>
      <c r="C33" s="533"/>
      <c r="D33" s="533"/>
      <c r="E33" s="533"/>
      <c r="F33" s="533"/>
      <c r="G33" s="533"/>
      <c r="H33" s="516"/>
      <c r="L33" s="516"/>
      <c r="M33" s="516"/>
    </row>
    <row r="34" spans="1:13" ht="15" customHeight="1" x14ac:dyDescent="0.25">
      <c r="A34" s="534"/>
      <c r="B34" s="535" t="s">
        <v>1814</v>
      </c>
      <c r="C34" s="534" t="s">
        <v>1815</v>
      </c>
      <c r="D34" s="534" t="s">
        <v>1784</v>
      </c>
      <c r="E34" s="534" t="s">
        <v>1816</v>
      </c>
      <c r="F34" s="537"/>
      <c r="G34" s="537"/>
      <c r="H34" s="516"/>
      <c r="L34" s="516"/>
      <c r="M34" s="516"/>
    </row>
    <row r="35" spans="1:13" x14ac:dyDescent="0.25">
      <c r="A35" s="515" t="s">
        <v>1817</v>
      </c>
      <c r="B35" s="515" t="s">
        <v>1930</v>
      </c>
      <c r="C35" s="547"/>
      <c r="D35" s="515" t="s">
        <v>1881</v>
      </c>
      <c r="E35" s="515" t="s">
        <v>1931</v>
      </c>
      <c r="F35" s="540"/>
      <c r="G35" s="540"/>
      <c r="H35" s="516"/>
      <c r="L35" s="516"/>
      <c r="M35" s="516"/>
    </row>
    <row r="36" spans="1:13" x14ac:dyDescent="0.25">
      <c r="A36" s="515" t="s">
        <v>1818</v>
      </c>
      <c r="B36" s="515" t="s">
        <v>1932</v>
      </c>
      <c r="D36" s="515" t="s">
        <v>1933</v>
      </c>
      <c r="E36" s="515" t="s">
        <v>1931</v>
      </c>
      <c r="H36" s="516"/>
      <c r="L36" s="516"/>
      <c r="M36" s="516"/>
    </row>
    <row r="37" spans="1:13" x14ac:dyDescent="0.25">
      <c r="A37" s="515" t="s">
        <v>1819</v>
      </c>
      <c r="B37" s="515" t="s">
        <v>1934</v>
      </c>
      <c r="D37" s="515" t="s">
        <v>1935</v>
      </c>
      <c r="E37" s="515" t="s">
        <v>1931</v>
      </c>
      <c r="H37" s="516"/>
      <c r="L37" s="516"/>
      <c r="M37" s="516"/>
    </row>
    <row r="38" spans="1:13" x14ac:dyDescent="0.25">
      <c r="A38" s="515" t="s">
        <v>1820</v>
      </c>
      <c r="B38" s="515" t="s">
        <v>1936</v>
      </c>
      <c r="D38" s="515" t="s">
        <v>1937</v>
      </c>
      <c r="E38" s="515" t="s">
        <v>1938</v>
      </c>
      <c r="H38" s="516"/>
      <c r="L38" s="516"/>
      <c r="M38" s="516"/>
    </row>
    <row r="39" spans="1:13" x14ac:dyDescent="0.25">
      <c r="A39" s="515" t="s">
        <v>1821</v>
      </c>
      <c r="B39" s="515" t="s">
        <v>1939</v>
      </c>
      <c r="D39" s="515" t="s">
        <v>1940</v>
      </c>
      <c r="E39" s="515" t="s">
        <v>1931</v>
      </c>
      <c r="H39" s="516"/>
      <c r="L39" s="516"/>
      <c r="M39" s="516"/>
    </row>
    <row r="40" spans="1:13" x14ac:dyDescent="0.25">
      <c r="A40" s="515" t="s">
        <v>1822</v>
      </c>
      <c r="B40" s="515" t="s">
        <v>1941</v>
      </c>
      <c r="D40" s="515" t="s">
        <v>1942</v>
      </c>
      <c r="E40" s="515" t="s">
        <v>1931</v>
      </c>
      <c r="H40" s="516"/>
      <c r="L40" s="516"/>
      <c r="M40" s="516"/>
    </row>
    <row r="41" spans="1:13" x14ac:dyDescent="0.25">
      <c r="A41" s="515" t="s">
        <v>1823</v>
      </c>
      <c r="B41" s="515" t="s">
        <v>1943</v>
      </c>
      <c r="D41" s="515" t="s">
        <v>1944</v>
      </c>
      <c r="E41" s="515" t="s">
        <v>1931</v>
      </c>
      <c r="H41" s="516"/>
      <c r="L41" s="516"/>
      <c r="M41" s="516"/>
    </row>
    <row r="42" spans="1:13" x14ac:dyDescent="0.25">
      <c r="A42" s="515" t="s">
        <v>1824</v>
      </c>
      <c r="B42" s="515" t="s">
        <v>1945</v>
      </c>
      <c r="D42" s="515" t="s">
        <v>1946</v>
      </c>
      <c r="E42" s="515" t="s">
        <v>1931</v>
      </c>
      <c r="H42" s="516"/>
      <c r="L42" s="516"/>
      <c r="M42" s="516"/>
    </row>
    <row r="43" spans="1:13" x14ac:dyDescent="0.25">
      <c r="A43" s="515" t="s">
        <v>1825</v>
      </c>
      <c r="B43" s="515" t="s">
        <v>1947</v>
      </c>
      <c r="D43" s="515" t="s">
        <v>1948</v>
      </c>
      <c r="E43" s="515" t="s">
        <v>1931</v>
      </c>
      <c r="H43" s="516"/>
      <c r="L43" s="516"/>
      <c r="M43" s="516"/>
    </row>
    <row r="44" spans="1:13" x14ac:dyDescent="0.25">
      <c r="A44" s="515" t="s">
        <v>1826</v>
      </c>
      <c r="B44" s="515" t="s">
        <v>1949</v>
      </c>
      <c r="D44" s="515" t="s">
        <v>1950</v>
      </c>
      <c r="E44" s="515" t="s">
        <v>1931</v>
      </c>
      <c r="H44" s="516"/>
      <c r="L44" s="516"/>
      <c r="M44" s="516"/>
    </row>
    <row r="45" spans="1:13" x14ac:dyDescent="0.25">
      <c r="A45" s="515" t="s">
        <v>1827</v>
      </c>
      <c r="B45" s="515" t="s">
        <v>1951</v>
      </c>
      <c r="D45" s="515" t="s">
        <v>1952</v>
      </c>
      <c r="E45" s="515" t="s">
        <v>1931</v>
      </c>
      <c r="H45" s="516"/>
      <c r="L45" s="516"/>
      <c r="M45" s="516"/>
    </row>
    <row r="46" spans="1:13" x14ac:dyDescent="0.25">
      <c r="A46" s="515" t="s">
        <v>1828</v>
      </c>
      <c r="B46" s="515" t="s">
        <v>1953</v>
      </c>
      <c r="D46" s="515" t="s">
        <v>1954</v>
      </c>
      <c r="E46" s="515" t="s">
        <v>1938</v>
      </c>
      <c r="H46" s="516"/>
      <c r="L46" s="516"/>
      <c r="M46" s="516"/>
    </row>
    <row r="47" spans="1:13" x14ac:dyDescent="0.25">
      <c r="A47" s="515" t="s">
        <v>1829</v>
      </c>
      <c r="B47" s="515" t="s">
        <v>1955</v>
      </c>
      <c r="D47" s="515" t="s">
        <v>1956</v>
      </c>
      <c r="E47" s="515" t="s">
        <v>1931</v>
      </c>
      <c r="H47" s="516"/>
      <c r="L47" s="516"/>
      <c r="M47" s="516"/>
    </row>
    <row r="48" spans="1:13" x14ac:dyDescent="0.25">
      <c r="A48" s="515" t="s">
        <v>1830</v>
      </c>
      <c r="B48" s="515" t="s">
        <v>1957</v>
      </c>
      <c r="D48" s="515" t="s">
        <v>1958</v>
      </c>
      <c r="E48" s="515" t="s">
        <v>1938</v>
      </c>
      <c r="H48" s="516"/>
      <c r="L48" s="516"/>
      <c r="M48" s="516"/>
    </row>
    <row r="49" spans="1:13" x14ac:dyDescent="0.25">
      <c r="A49" s="515" t="s">
        <v>1831</v>
      </c>
      <c r="B49" s="515" t="s">
        <v>1959</v>
      </c>
      <c r="D49" s="515" t="s">
        <v>1960</v>
      </c>
      <c r="E49" s="515" t="s">
        <v>1938</v>
      </c>
      <c r="H49" s="516"/>
      <c r="L49" s="516"/>
      <c r="M49" s="516"/>
    </row>
    <row r="50" spans="1:13" x14ac:dyDescent="0.25">
      <c r="A50" s="515" t="s">
        <v>1832</v>
      </c>
      <c r="B50" s="515" t="s">
        <v>1961</v>
      </c>
      <c r="D50" s="515" t="s">
        <v>1933</v>
      </c>
      <c r="E50" s="515" t="s">
        <v>1931</v>
      </c>
      <c r="H50" s="516"/>
      <c r="L50" s="516"/>
      <c r="M50" s="516"/>
    </row>
    <row r="51" spans="1:13" x14ac:dyDescent="0.25">
      <c r="A51" s="515" t="s">
        <v>1833</v>
      </c>
      <c r="B51" s="515" t="s">
        <v>1962</v>
      </c>
      <c r="D51" s="515" t="s">
        <v>1963</v>
      </c>
      <c r="E51" s="515" t="s">
        <v>1931</v>
      </c>
      <c r="H51" s="516"/>
      <c r="L51" s="516"/>
      <c r="M51" s="516"/>
    </row>
    <row r="52" spans="1:13" x14ac:dyDescent="0.25">
      <c r="A52" s="515" t="s">
        <v>1834</v>
      </c>
      <c r="B52" s="515" t="s">
        <v>1964</v>
      </c>
      <c r="D52" s="515" t="s">
        <v>1965</v>
      </c>
      <c r="E52" s="515" t="s">
        <v>1966</v>
      </c>
      <c r="H52" s="516"/>
      <c r="L52" s="516"/>
      <c r="M52" s="516"/>
    </row>
    <row r="53" spans="1:13" x14ac:dyDescent="0.25">
      <c r="A53" s="515" t="s">
        <v>1835</v>
      </c>
      <c r="B53" s="515" t="s">
        <v>1967</v>
      </c>
      <c r="D53" s="515" t="s">
        <v>1968</v>
      </c>
      <c r="E53" s="515" t="s">
        <v>1938</v>
      </c>
      <c r="H53" s="516"/>
      <c r="L53" s="516"/>
      <c r="M53" s="516"/>
    </row>
    <row r="54" spans="1:13" x14ac:dyDescent="0.25">
      <c r="A54" s="515" t="s">
        <v>1836</v>
      </c>
      <c r="B54" s="515" t="s">
        <v>1969</v>
      </c>
      <c r="D54" s="515" t="s">
        <v>1970</v>
      </c>
      <c r="E54" s="515" t="s">
        <v>1938</v>
      </c>
      <c r="H54" s="516"/>
      <c r="L54" s="516"/>
      <c r="M54" s="516"/>
    </row>
    <row r="55" spans="1:13" x14ac:dyDescent="0.25">
      <c r="A55" s="515" t="s">
        <v>1837</v>
      </c>
      <c r="H55" s="516"/>
      <c r="L55" s="516"/>
      <c r="M55" s="516"/>
    </row>
    <row r="56" spans="1:13" x14ac:dyDescent="0.25">
      <c r="A56" s="515" t="s">
        <v>1838</v>
      </c>
      <c r="H56" s="516"/>
      <c r="L56" s="516"/>
      <c r="M56" s="516"/>
    </row>
    <row r="57" spans="1:13" x14ac:dyDescent="0.25">
      <c r="A57" s="515" t="s">
        <v>1839</v>
      </c>
      <c r="B57" s="538"/>
      <c r="H57" s="516"/>
      <c r="L57" s="516"/>
      <c r="M57" s="516"/>
    </row>
    <row r="58" spans="1:13" x14ac:dyDescent="0.25">
      <c r="A58" s="515" t="s">
        <v>1840</v>
      </c>
      <c r="B58" s="538"/>
      <c r="H58" s="516"/>
      <c r="L58" s="516"/>
      <c r="M58" s="516"/>
    </row>
    <row r="59" spans="1:13" x14ac:dyDescent="0.25">
      <c r="A59" s="515" t="s">
        <v>1841</v>
      </c>
      <c r="B59" s="538"/>
      <c r="H59" s="516"/>
      <c r="L59" s="516"/>
      <c r="M59" s="516"/>
    </row>
    <row r="60" spans="1:13" outlineLevel="1" x14ac:dyDescent="0.25">
      <c r="A60" s="515" t="s">
        <v>1842</v>
      </c>
      <c r="B60" s="538"/>
      <c r="E60" s="538"/>
      <c r="F60" s="538"/>
      <c r="G60" s="538"/>
      <c r="H60" s="516"/>
      <c r="L60" s="516"/>
      <c r="M60" s="516"/>
    </row>
    <row r="61" spans="1:13" outlineLevel="1" x14ac:dyDescent="0.25">
      <c r="A61" s="515" t="s">
        <v>1843</v>
      </c>
      <c r="B61" s="538"/>
      <c r="E61" s="538"/>
      <c r="F61" s="538"/>
      <c r="G61" s="538"/>
      <c r="H61" s="516"/>
      <c r="L61" s="516"/>
      <c r="M61" s="516"/>
    </row>
    <row r="62" spans="1:13" outlineLevel="1" x14ac:dyDescent="0.25">
      <c r="A62" s="515" t="s">
        <v>1844</v>
      </c>
      <c r="B62" s="538"/>
      <c r="E62" s="538"/>
      <c r="F62" s="538"/>
      <c r="G62" s="538"/>
      <c r="H62" s="516"/>
      <c r="L62" s="516"/>
      <c r="M62" s="516"/>
    </row>
    <row r="63" spans="1:13" outlineLevel="1" x14ac:dyDescent="0.25">
      <c r="A63" s="515" t="s">
        <v>1845</v>
      </c>
      <c r="B63" s="538"/>
      <c r="E63" s="538"/>
      <c r="F63" s="538"/>
      <c r="G63" s="538"/>
      <c r="H63" s="516"/>
      <c r="L63" s="516"/>
      <c r="M63" s="516"/>
    </row>
    <row r="64" spans="1:13" outlineLevel="1" x14ac:dyDescent="0.25">
      <c r="A64" s="515" t="s">
        <v>1846</v>
      </c>
      <c r="B64" s="538"/>
      <c r="E64" s="538"/>
      <c r="F64" s="538"/>
      <c r="G64" s="538"/>
      <c r="H64" s="516"/>
      <c r="L64" s="516"/>
      <c r="M64" s="516"/>
    </row>
    <row r="65" spans="1:14" outlineLevel="1" x14ac:dyDescent="0.25">
      <c r="A65" s="515" t="s">
        <v>1847</v>
      </c>
      <c r="B65" s="538"/>
      <c r="E65" s="538"/>
      <c r="F65" s="538"/>
      <c r="G65" s="538"/>
      <c r="H65" s="516"/>
      <c r="L65" s="516"/>
      <c r="M65" s="516"/>
    </row>
    <row r="66" spans="1:14" outlineLevel="1" x14ac:dyDescent="0.25">
      <c r="A66" s="515" t="s">
        <v>1848</v>
      </c>
      <c r="B66" s="538"/>
      <c r="E66" s="538"/>
      <c r="F66" s="538"/>
      <c r="G66" s="538"/>
      <c r="H66" s="516"/>
      <c r="L66" s="516"/>
      <c r="M66" s="516"/>
    </row>
    <row r="67" spans="1:14" outlineLevel="1" x14ac:dyDescent="0.25">
      <c r="A67" s="515" t="s">
        <v>1849</v>
      </c>
      <c r="B67" s="538"/>
      <c r="E67" s="538"/>
      <c r="F67" s="538"/>
      <c r="G67" s="538"/>
      <c r="H67" s="516"/>
      <c r="L67" s="516"/>
      <c r="M67" s="516"/>
    </row>
    <row r="68" spans="1:14" outlineLevel="1" x14ac:dyDescent="0.25">
      <c r="A68" s="515" t="s">
        <v>1850</v>
      </c>
      <c r="B68" s="538"/>
      <c r="E68" s="538"/>
      <c r="F68" s="538"/>
      <c r="G68" s="538"/>
      <c r="H68" s="516"/>
      <c r="L68" s="516"/>
      <c r="M68" s="516"/>
    </row>
    <row r="69" spans="1:14" outlineLevel="1" x14ac:dyDescent="0.25">
      <c r="A69" s="515" t="s">
        <v>1851</v>
      </c>
      <c r="B69" s="538"/>
      <c r="E69" s="538"/>
      <c r="F69" s="538"/>
      <c r="G69" s="538"/>
      <c r="H69" s="516"/>
      <c r="L69" s="516"/>
      <c r="M69" s="516"/>
    </row>
    <row r="70" spans="1:14" outlineLevel="1" x14ac:dyDescent="0.25">
      <c r="A70" s="515" t="s">
        <v>1852</v>
      </c>
      <c r="B70" s="538"/>
      <c r="E70" s="538"/>
      <c r="F70" s="538"/>
      <c r="G70" s="538"/>
      <c r="H70" s="516"/>
      <c r="L70" s="516"/>
      <c r="M70" s="516"/>
    </row>
    <row r="71" spans="1:14" outlineLevel="1" x14ac:dyDescent="0.25">
      <c r="A71" s="515" t="s">
        <v>1853</v>
      </c>
      <c r="B71" s="538"/>
      <c r="E71" s="538"/>
      <c r="F71" s="538"/>
      <c r="G71" s="538"/>
      <c r="H71" s="516"/>
      <c r="L71" s="516"/>
      <c r="M71" s="516"/>
    </row>
    <row r="72" spans="1:14" outlineLevel="1" x14ac:dyDescent="0.25">
      <c r="A72" s="515" t="s">
        <v>1854</v>
      </c>
      <c r="B72" s="538"/>
      <c r="E72" s="538"/>
      <c r="F72" s="538"/>
      <c r="G72" s="538"/>
      <c r="H72" s="516"/>
      <c r="L72" s="516"/>
      <c r="M72" s="516"/>
    </row>
    <row r="73" spans="1:14" ht="18.75" x14ac:dyDescent="0.25">
      <c r="A73" s="533"/>
      <c r="B73" s="523" t="s">
        <v>1779</v>
      </c>
      <c r="C73" s="533"/>
      <c r="D73" s="533"/>
      <c r="E73" s="533"/>
      <c r="F73" s="533"/>
      <c r="G73" s="533"/>
      <c r="H73" s="516"/>
    </row>
    <row r="74" spans="1:14" ht="15" customHeight="1" x14ac:dyDescent="0.25">
      <c r="A74" s="534"/>
      <c r="B74" s="535" t="s">
        <v>924</v>
      </c>
      <c r="C74" s="534" t="s">
        <v>1855</v>
      </c>
      <c r="D74" s="534"/>
      <c r="E74" s="537"/>
      <c r="F74" s="537"/>
      <c r="G74" s="537"/>
      <c r="H74" s="541"/>
      <c r="I74" s="541"/>
      <c r="J74" s="541"/>
      <c r="K74" s="541"/>
      <c r="L74" s="541"/>
      <c r="M74" s="541"/>
      <c r="N74" s="541"/>
    </row>
    <row r="75" spans="1:14" x14ac:dyDescent="0.25">
      <c r="A75" s="515" t="s">
        <v>1856</v>
      </c>
      <c r="B75" s="515" t="s">
        <v>1857</v>
      </c>
      <c r="C75" s="553">
        <v>77</v>
      </c>
      <c r="H75" s="516"/>
    </row>
    <row r="76" spans="1:14" x14ac:dyDescent="0.25">
      <c r="A76" s="515" t="s">
        <v>1858</v>
      </c>
      <c r="B76" s="515" t="s">
        <v>1859</v>
      </c>
      <c r="C76" s="554">
        <v>201</v>
      </c>
      <c r="H76" s="516"/>
    </row>
    <row r="77" spans="1:14" outlineLevel="1" x14ac:dyDescent="0.25">
      <c r="A77" s="515" t="s">
        <v>1860</v>
      </c>
      <c r="H77" s="516"/>
    </row>
    <row r="78" spans="1:14" outlineLevel="1" x14ac:dyDescent="0.25">
      <c r="A78" s="515" t="s">
        <v>1861</v>
      </c>
      <c r="H78" s="516"/>
    </row>
    <row r="79" spans="1:14" outlineLevel="1" x14ac:dyDescent="0.25">
      <c r="A79" s="515" t="s">
        <v>1862</v>
      </c>
      <c r="H79" s="516"/>
    </row>
    <row r="80" spans="1:14" outlineLevel="1" x14ac:dyDescent="0.25">
      <c r="A80" s="515" t="s">
        <v>1863</v>
      </c>
      <c r="H80" s="516"/>
    </row>
    <row r="81" spans="1:8" x14ac:dyDescent="0.25">
      <c r="A81" s="534"/>
      <c r="B81" s="535" t="s">
        <v>1864</v>
      </c>
      <c r="C81" s="534" t="s">
        <v>521</v>
      </c>
      <c r="D81" s="534" t="s">
        <v>522</v>
      </c>
      <c r="E81" s="537" t="s">
        <v>936</v>
      </c>
      <c r="F81" s="537" t="s">
        <v>1865</v>
      </c>
      <c r="G81" s="537" t="s">
        <v>1866</v>
      </c>
      <c r="H81" s="516"/>
    </row>
    <row r="82" spans="1:8" x14ac:dyDescent="0.25">
      <c r="A82" s="515" t="s">
        <v>1867</v>
      </c>
      <c r="B82" s="703" t="s">
        <v>1892</v>
      </c>
      <c r="C82" s="703">
        <v>5.7282197113116724E-3</v>
      </c>
      <c r="D82" s="703">
        <v>0</v>
      </c>
      <c r="E82" s="703">
        <v>0</v>
      </c>
      <c r="F82" s="552"/>
      <c r="G82" s="703">
        <f>C82+D82+E82</f>
        <v>5.7282197113116724E-3</v>
      </c>
      <c r="H82" s="516"/>
    </row>
    <row r="83" spans="1:8" x14ac:dyDescent="0.25">
      <c r="A83" s="515" t="s">
        <v>1868</v>
      </c>
      <c r="B83" s="703"/>
      <c r="C83" s="703"/>
      <c r="D83" s="703">
        <v>0</v>
      </c>
      <c r="E83" s="703">
        <v>0</v>
      </c>
      <c r="F83" s="552"/>
      <c r="G83" s="703"/>
      <c r="H83" s="516"/>
    </row>
    <row r="84" spans="1:8" x14ac:dyDescent="0.25">
      <c r="A84" s="515" t="s">
        <v>1869</v>
      </c>
      <c r="B84" s="515" t="s">
        <v>1870</v>
      </c>
      <c r="C84" s="552">
        <v>1.7039224256664288E-3</v>
      </c>
      <c r="D84" s="552">
        <v>0</v>
      </c>
      <c r="E84" s="552">
        <v>0</v>
      </c>
      <c r="F84" s="552"/>
      <c r="G84" s="552">
        <f>C84+D84+E84</f>
        <v>1.7039224256664288E-3</v>
      </c>
      <c r="H84" s="516"/>
    </row>
    <row r="85" spans="1:8" x14ac:dyDescent="0.25">
      <c r="A85" s="515" t="s">
        <v>1871</v>
      </c>
      <c r="B85" s="515" t="s">
        <v>1872</v>
      </c>
      <c r="C85" s="552">
        <v>1.5284028581703075E-3</v>
      </c>
      <c r="D85" s="552">
        <v>0</v>
      </c>
      <c r="E85" s="552">
        <v>0</v>
      </c>
      <c r="F85" s="552"/>
      <c r="G85" s="552">
        <f t="shared" ref="G85:G86" si="0">C85+D85+E85</f>
        <v>1.5284028581703075E-3</v>
      </c>
      <c r="H85" s="516"/>
    </row>
    <row r="86" spans="1:8" x14ac:dyDescent="0.25">
      <c r="A86" s="515" t="s">
        <v>1873</v>
      </c>
      <c r="B86" s="515" t="s">
        <v>1874</v>
      </c>
      <c r="C86" s="552">
        <v>1.4489484378065158E-2</v>
      </c>
      <c r="D86" s="552">
        <v>0</v>
      </c>
      <c r="E86" s="552">
        <v>0</v>
      </c>
      <c r="F86" s="552"/>
      <c r="G86" s="552">
        <f t="shared" si="0"/>
        <v>1.4489484378065158E-2</v>
      </c>
      <c r="H86" s="516"/>
    </row>
    <row r="87" spans="1:8" outlineLevel="1" x14ac:dyDescent="0.25">
      <c r="A87" s="515" t="s">
        <v>1875</v>
      </c>
      <c r="H87" s="516"/>
    </row>
    <row r="88" spans="1:8" outlineLevel="1" x14ac:dyDescent="0.25">
      <c r="A88" s="515" t="s">
        <v>1876</v>
      </c>
      <c r="H88" s="516"/>
    </row>
    <row r="89" spans="1:8" outlineLevel="1" x14ac:dyDescent="0.25">
      <c r="A89" s="515" t="s">
        <v>1877</v>
      </c>
      <c r="H89" s="516"/>
    </row>
    <row r="90" spans="1:8" outlineLevel="1" x14ac:dyDescent="0.25">
      <c r="A90" s="515" t="s">
        <v>1878</v>
      </c>
      <c r="H90" s="516"/>
    </row>
    <row r="91" spans="1:8" x14ac:dyDescent="0.25">
      <c r="H91" s="516"/>
    </row>
    <row r="92" spans="1:8" x14ac:dyDescent="0.25">
      <c r="H92" s="516"/>
    </row>
    <row r="93" spans="1:8" x14ac:dyDescent="0.25">
      <c r="H93" s="516"/>
    </row>
    <row r="94" spans="1:8" x14ac:dyDescent="0.25">
      <c r="H94" s="516"/>
    </row>
    <row r="95" spans="1:8" x14ac:dyDescent="0.25">
      <c r="H95" s="516"/>
    </row>
    <row r="96" spans="1:8" x14ac:dyDescent="0.25">
      <c r="H96" s="516"/>
    </row>
    <row r="97" spans="8:8" x14ac:dyDescent="0.25">
      <c r="H97" s="516"/>
    </row>
    <row r="98" spans="8:8" x14ac:dyDescent="0.25">
      <c r="H98" s="516"/>
    </row>
    <row r="99" spans="8:8" x14ac:dyDescent="0.25">
      <c r="H99" s="516"/>
    </row>
    <row r="100" spans="8:8" x14ac:dyDescent="0.25">
      <c r="H100" s="516"/>
    </row>
    <row r="101" spans="8:8" x14ac:dyDescent="0.25">
      <c r="H101" s="516"/>
    </row>
    <row r="102" spans="8:8" x14ac:dyDescent="0.25">
      <c r="H102" s="516"/>
    </row>
    <row r="103" spans="8:8" x14ac:dyDescent="0.25">
      <c r="H103" s="516"/>
    </row>
    <row r="104" spans="8:8" x14ac:dyDescent="0.25">
      <c r="H104" s="516"/>
    </row>
    <row r="105" spans="8:8" x14ac:dyDescent="0.25">
      <c r="H105" s="516"/>
    </row>
    <row r="106" spans="8:8" x14ac:dyDescent="0.25">
      <c r="H106" s="516"/>
    </row>
    <row r="107" spans="8:8" x14ac:dyDescent="0.25">
      <c r="H107" s="516"/>
    </row>
    <row r="108" spans="8:8" x14ac:dyDescent="0.25">
      <c r="H108" s="516"/>
    </row>
    <row r="109" spans="8:8" x14ac:dyDescent="0.25">
      <c r="H109" s="516"/>
    </row>
    <row r="110" spans="8:8" x14ac:dyDescent="0.25">
      <c r="H110" s="516"/>
    </row>
    <row r="111" spans="8:8" x14ac:dyDescent="0.25">
      <c r="H111" s="516"/>
    </row>
    <row r="112" spans="8:8" x14ac:dyDescent="0.25">
      <c r="H112" s="516"/>
    </row>
  </sheetData>
  <sheetProtection password="CF68"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31" zoomScale="90" zoomScaleNormal="90" workbookViewId="0">
      <selection activeCell="D147" sqref="D147"/>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68" t="s">
        <v>1922</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1333</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553</v>
      </c>
      <c r="E14" s="30"/>
      <c r="F14" s="121"/>
      <c r="H14" s="22"/>
      <c r="L14" s="22"/>
      <c r="M14" s="22"/>
    </row>
    <row r="15" spans="1:13" x14ac:dyDescent="0.25">
      <c r="A15" s="24" t="s">
        <v>33</v>
      </c>
      <c r="B15" s="37" t="s">
        <v>34</v>
      </c>
      <c r="C15" s="98" t="s">
        <v>1334</v>
      </c>
      <c r="E15" s="30"/>
      <c r="F15" s="121"/>
      <c r="H15" s="22"/>
      <c r="L15" s="22"/>
      <c r="M15" s="22"/>
    </row>
    <row r="16" spans="1:13" ht="30" x14ac:dyDescent="0.25">
      <c r="A16" s="24" t="s">
        <v>35</v>
      </c>
      <c r="B16" s="37" t="s">
        <v>36</v>
      </c>
      <c r="C16" s="99" t="s">
        <v>1335</v>
      </c>
      <c r="E16" s="30"/>
      <c r="F16" s="121"/>
      <c r="H16" s="22"/>
      <c r="L16" s="22"/>
      <c r="M16" s="22"/>
    </row>
    <row r="17" spans="1:13" x14ac:dyDescent="0.25">
      <c r="A17" s="24" t="s">
        <v>37</v>
      </c>
      <c r="B17" s="37" t="s">
        <v>38</v>
      </c>
      <c r="C17" s="100">
        <v>43646</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1336</v>
      </c>
      <c r="D27" s="40"/>
      <c r="E27" s="40"/>
      <c r="F27" s="115"/>
      <c r="H27" s="22"/>
      <c r="L27" s="22"/>
      <c r="M27" s="22"/>
    </row>
    <row r="28" spans="1:13" x14ac:dyDescent="0.25">
      <c r="A28" s="24" t="s">
        <v>51</v>
      </c>
      <c r="B28" s="39" t="s">
        <v>52</v>
      </c>
      <c r="C28" s="24" t="s">
        <v>1336</v>
      </c>
      <c r="D28" s="40"/>
      <c r="E28" s="40"/>
      <c r="F28" s="115"/>
      <c r="H28" s="22"/>
      <c r="L28" s="22"/>
      <c r="M28" s="22"/>
    </row>
    <row r="29" spans="1:13" ht="30" x14ac:dyDescent="0.25">
      <c r="A29" s="24" t="s">
        <v>53</v>
      </c>
      <c r="B29" s="39" t="s">
        <v>54</v>
      </c>
      <c r="C29" s="99" t="s">
        <v>1338</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1890</v>
      </c>
      <c r="C37" s="42" t="s">
        <v>61</v>
      </c>
      <c r="D37" s="42"/>
      <c r="E37" s="44"/>
      <c r="F37" s="124"/>
      <c r="G37" s="124"/>
      <c r="H37" s="22"/>
      <c r="L37" s="22"/>
      <c r="M37" s="22"/>
    </row>
    <row r="38" spans="1:13" x14ac:dyDescent="0.25">
      <c r="A38" s="24" t="s">
        <v>4</v>
      </c>
      <c r="B38" s="40" t="s">
        <v>1319</v>
      </c>
      <c r="C38" s="101">
        <v>73256.275000000009</v>
      </c>
      <c r="F38" s="115"/>
      <c r="H38" s="22"/>
      <c r="L38" s="22"/>
      <c r="M38" s="22"/>
    </row>
    <row r="39" spans="1:13" x14ac:dyDescent="0.25">
      <c r="A39" s="24" t="s">
        <v>62</v>
      </c>
      <c r="B39" s="40" t="s">
        <v>63</v>
      </c>
      <c r="C39" s="101">
        <v>60426.205000000002</v>
      </c>
      <c r="F39" s="115"/>
      <c r="H39" s="22"/>
      <c r="L39" s="22"/>
      <c r="M39" s="22"/>
    </row>
    <row r="40" spans="1:13" outlineLevel="1" x14ac:dyDescent="0.25">
      <c r="A40" s="24" t="s">
        <v>64</v>
      </c>
      <c r="B40" s="46" t="s">
        <v>65</v>
      </c>
      <c r="C40" s="24" t="s">
        <v>1143</v>
      </c>
      <c r="F40" s="115"/>
      <c r="H40" s="22"/>
      <c r="L40" s="22"/>
      <c r="M40" s="22"/>
    </row>
    <row r="41" spans="1:13" outlineLevel="1" x14ac:dyDescent="0.25">
      <c r="A41" s="24" t="s">
        <v>66</v>
      </c>
      <c r="B41" s="46" t="s">
        <v>67</v>
      </c>
      <c r="C41" s="24" t="s">
        <v>1143</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1320</v>
      </c>
      <c r="D44" s="42" t="s">
        <v>71</v>
      </c>
      <c r="E44" s="44"/>
      <c r="F44" s="124" t="s">
        <v>72</v>
      </c>
      <c r="G44" s="124" t="s">
        <v>73</v>
      </c>
      <c r="H44" s="22"/>
      <c r="L44" s="22"/>
      <c r="M44" s="22"/>
    </row>
    <row r="45" spans="1:13" x14ac:dyDescent="0.25">
      <c r="A45" s="24" t="s">
        <v>8</v>
      </c>
      <c r="B45" s="47" t="s">
        <v>74</v>
      </c>
      <c r="C45" s="102">
        <v>1.05</v>
      </c>
      <c r="D45" s="103" t="s">
        <v>1929</v>
      </c>
      <c r="F45" s="103">
        <v>0.05</v>
      </c>
      <c r="G45" s="125" t="s">
        <v>1143</v>
      </c>
      <c r="H45" s="22"/>
      <c r="L45" s="22"/>
      <c r="M45" s="22"/>
    </row>
    <row r="46" spans="1:13" hidden="1" outlineLevel="1" x14ac:dyDescent="0.25">
      <c r="A46" s="24" t="s">
        <v>75</v>
      </c>
      <c r="B46" s="38" t="s">
        <v>76</v>
      </c>
      <c r="C46" s="24" t="s">
        <v>1146</v>
      </c>
      <c r="F46" s="24"/>
      <c r="G46" s="103"/>
      <c r="H46" s="22"/>
      <c r="L46" s="22"/>
      <c r="M46" s="22"/>
    </row>
    <row r="47" spans="1:13" hidden="1" outlineLevel="1" x14ac:dyDescent="0.25">
      <c r="A47" s="24" t="s">
        <v>77</v>
      </c>
      <c r="B47" s="38" t="s">
        <v>78</v>
      </c>
      <c r="C47" s="24" t="s">
        <v>1146</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1891</v>
      </c>
      <c r="C52" s="42" t="s">
        <v>61</v>
      </c>
      <c r="D52" s="42"/>
      <c r="E52" s="44"/>
      <c r="F52" s="45" t="s">
        <v>83</v>
      </c>
      <c r="G52" s="124"/>
      <c r="H52" s="22"/>
      <c r="L52" s="22"/>
      <c r="M52" s="22"/>
    </row>
    <row r="53" spans="1:13" x14ac:dyDescent="0.25">
      <c r="A53" s="24" t="s">
        <v>84</v>
      </c>
      <c r="B53" s="40" t="s">
        <v>85</v>
      </c>
      <c r="C53" s="101">
        <v>40383.629999999997</v>
      </c>
      <c r="E53" s="49"/>
      <c r="F53" s="50">
        <f>IF($C$58=0,"",IF(C53="[for completion]","",C53/$C$58))</f>
        <v>0.55126513052977366</v>
      </c>
      <c r="G53" s="115"/>
      <c r="H53" s="22"/>
      <c r="L53" s="22"/>
      <c r="M53" s="22"/>
    </row>
    <row r="54" spans="1:13" x14ac:dyDescent="0.25">
      <c r="A54" s="24" t="s">
        <v>86</v>
      </c>
      <c r="B54" s="40" t="s">
        <v>87</v>
      </c>
      <c r="C54" s="101">
        <v>24969.855</v>
      </c>
      <c r="E54" s="49"/>
      <c r="F54" s="50">
        <f>IF($C$58=0,"",IF(C54="[for completion]","",C54/$C$58))</f>
        <v>0.34085619286538932</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1887</v>
      </c>
      <c r="C56" s="101">
        <v>7021.9900000000007</v>
      </c>
      <c r="E56" s="49"/>
      <c r="F56" s="50">
        <f>IF($C$58=0,"",IF(C56="[for completion]","",C56/$C$58))</f>
        <v>9.5855133229201181E-2</v>
      </c>
      <c r="G56" s="115"/>
      <c r="H56" s="22"/>
      <c r="L56" s="22"/>
      <c r="M56" s="22"/>
    </row>
    <row r="57" spans="1:13" x14ac:dyDescent="0.25">
      <c r="A57" s="24" t="s">
        <v>91</v>
      </c>
      <c r="B57" s="24" t="s">
        <v>92</v>
      </c>
      <c r="C57" s="101">
        <v>880.8</v>
      </c>
      <c r="E57" s="49"/>
      <c r="F57" s="50">
        <f>IF($C$58=0,"",IF(C57="[for completion]","",C57/$C$58))</f>
        <v>1.2023543375635737E-2</v>
      </c>
      <c r="G57" s="115"/>
      <c r="H57" s="22"/>
      <c r="L57" s="22"/>
      <c r="M57" s="22"/>
    </row>
    <row r="58" spans="1:13" x14ac:dyDescent="0.25">
      <c r="A58" s="24" t="s">
        <v>93</v>
      </c>
      <c r="B58" s="51" t="s">
        <v>94</v>
      </c>
      <c r="C58" s="49">
        <f>SUM(C53:C57)</f>
        <v>73256.275000000009</v>
      </c>
      <c r="D58" s="49"/>
      <c r="E58" s="49"/>
      <c r="F58" s="52">
        <v>1</v>
      </c>
      <c r="G58" s="115"/>
      <c r="H58" s="22"/>
      <c r="L58" s="22"/>
      <c r="M58" s="22"/>
    </row>
    <row r="59" spans="1:13" outlineLevel="1" x14ac:dyDescent="0.25">
      <c r="A59" s="24" t="s">
        <v>95</v>
      </c>
      <c r="B59" s="576"/>
      <c r="C59" s="576"/>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1883</v>
      </c>
      <c r="C65" s="97" t="s">
        <v>1764</v>
      </c>
      <c r="D65" s="97" t="s">
        <v>1765</v>
      </c>
      <c r="E65" s="44"/>
      <c r="F65" s="45" t="s">
        <v>102</v>
      </c>
      <c r="G65" s="126" t="s">
        <v>103</v>
      </c>
      <c r="H65" s="22"/>
      <c r="L65" s="22"/>
      <c r="M65" s="22"/>
    </row>
    <row r="66" spans="1:13" x14ac:dyDescent="0.25">
      <c r="A66" s="24" t="s">
        <v>104</v>
      </c>
      <c r="B66" s="40" t="s">
        <v>105</v>
      </c>
      <c r="C66" s="105">
        <v>9.1354000000000006</v>
      </c>
      <c r="D66" s="105">
        <v>7.0686999999999998</v>
      </c>
      <c r="E66" s="37"/>
      <c r="F66" s="499"/>
      <c r="G66" s="119"/>
      <c r="H66" s="22"/>
      <c r="L66" s="22"/>
      <c r="M66" s="22"/>
    </row>
    <row r="67" spans="1:13" x14ac:dyDescent="0.25">
      <c r="B67" s="40"/>
      <c r="E67" s="37"/>
      <c r="F67" s="499"/>
      <c r="G67" s="119"/>
      <c r="H67" s="22"/>
      <c r="L67" s="22"/>
      <c r="M67" s="22"/>
    </row>
    <row r="68" spans="1:13" x14ac:dyDescent="0.25">
      <c r="B68" s="40" t="s">
        <v>1325</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10770.1</v>
      </c>
      <c r="D70" s="101">
        <v>13569.1</v>
      </c>
      <c r="E70" s="20"/>
      <c r="F70" s="115">
        <f t="shared" ref="F70:F76" si="0">IF($C$77=0,"",IF(C70="[for completion]","",C70/$C$77))</f>
        <v>0.15100543165840841</v>
      </c>
      <c r="G70" s="115">
        <f>IF($D$77=0,"",IF(D70="[Mark as ND1 if not relevant]","",D70/$D$77))</f>
        <v>0.19024965438724892</v>
      </c>
      <c r="H70" s="22"/>
      <c r="L70" s="22"/>
      <c r="M70" s="22"/>
    </row>
    <row r="71" spans="1:13" x14ac:dyDescent="0.25">
      <c r="A71" s="24" t="s">
        <v>109</v>
      </c>
      <c r="B71" s="20" t="s">
        <v>110</v>
      </c>
      <c r="C71" s="101">
        <v>3769.5</v>
      </c>
      <c r="D71" s="101">
        <v>5988.6</v>
      </c>
      <c r="E71" s="20"/>
      <c r="F71" s="115">
        <f t="shared" si="0"/>
        <v>5.2851410352398813E-2</v>
      </c>
      <c r="G71" s="115">
        <f t="shared" ref="G71:G76" si="1">IF($D$77=0,"",IF(D71="[Mark as ND1 if not relevant]","",D71/$D$77))</f>
        <v>8.396497043013014E-2</v>
      </c>
      <c r="H71" s="22"/>
      <c r="L71" s="22"/>
      <c r="M71" s="22"/>
    </row>
    <row r="72" spans="1:13" x14ac:dyDescent="0.25">
      <c r="A72" s="24" t="s">
        <v>111</v>
      </c>
      <c r="B72" s="20" t="s">
        <v>112</v>
      </c>
      <c r="C72" s="101">
        <v>3573.5</v>
      </c>
      <c r="D72" s="101">
        <v>5278.7999999999993</v>
      </c>
      <c r="E72" s="20"/>
      <c r="F72" s="115">
        <f t="shared" si="0"/>
        <v>5.0103333305291729E-2</v>
      </c>
      <c r="G72" s="115">
        <f t="shared" si="1"/>
        <v>7.4013005695249462E-2</v>
      </c>
      <c r="H72" s="22"/>
      <c r="L72" s="22"/>
      <c r="M72" s="22"/>
    </row>
    <row r="73" spans="1:13" x14ac:dyDescent="0.25">
      <c r="A73" s="24" t="s">
        <v>113</v>
      </c>
      <c r="B73" s="20" t="s">
        <v>114</v>
      </c>
      <c r="C73" s="101">
        <v>3513.3</v>
      </c>
      <c r="D73" s="101">
        <v>4746</v>
      </c>
      <c r="E73" s="20"/>
      <c r="F73" s="115">
        <f t="shared" si="0"/>
        <v>4.9259281069394555E-2</v>
      </c>
      <c r="G73" s="115">
        <f t="shared" si="1"/>
        <v>6.6542722783521621E-2</v>
      </c>
      <c r="H73" s="22"/>
      <c r="L73" s="22"/>
      <c r="M73" s="22"/>
    </row>
    <row r="74" spans="1:13" x14ac:dyDescent="0.25">
      <c r="A74" s="24" t="s">
        <v>115</v>
      </c>
      <c r="B74" s="20" t="s">
        <v>116</v>
      </c>
      <c r="C74" s="101">
        <v>3454</v>
      </c>
      <c r="D74" s="101">
        <v>3937.1</v>
      </c>
      <c r="E74" s="20"/>
      <c r="F74" s="115">
        <f t="shared" si="0"/>
        <v>4.8427847554632045E-2</v>
      </c>
      <c r="G74" s="115">
        <f t="shared" si="1"/>
        <v>5.520129664370059E-2</v>
      </c>
      <c r="H74" s="22"/>
      <c r="L74" s="22"/>
      <c r="M74" s="22"/>
    </row>
    <row r="75" spans="1:13" x14ac:dyDescent="0.25">
      <c r="A75" s="24" t="s">
        <v>117</v>
      </c>
      <c r="B75" s="20" t="s">
        <v>118</v>
      </c>
      <c r="C75" s="101">
        <v>16950.2</v>
      </c>
      <c r="D75" s="101">
        <v>17255.099999999999</v>
      </c>
      <c r="E75" s="20"/>
      <c r="F75" s="115">
        <f t="shared" si="0"/>
        <v>0.23765538552997226</v>
      </c>
      <c r="G75" s="115">
        <f t="shared" si="1"/>
        <v>0.24193032783437504</v>
      </c>
      <c r="H75" s="22"/>
      <c r="L75" s="22"/>
      <c r="M75" s="22"/>
    </row>
    <row r="76" spans="1:13" x14ac:dyDescent="0.25">
      <c r="A76" s="24" t="s">
        <v>119</v>
      </c>
      <c r="B76" s="20" t="s">
        <v>120</v>
      </c>
      <c r="C76" s="101">
        <v>29292</v>
      </c>
      <c r="D76" s="101">
        <v>20547.900000000001</v>
      </c>
      <c r="E76" s="20"/>
      <c r="F76" s="115">
        <f t="shared" si="0"/>
        <v>0.4106973105299021</v>
      </c>
      <c r="G76" s="115">
        <f t="shared" si="1"/>
        <v>0.28809802222577413</v>
      </c>
      <c r="H76" s="22"/>
      <c r="L76" s="22"/>
      <c r="M76" s="22"/>
    </row>
    <row r="77" spans="1:13" x14ac:dyDescent="0.25">
      <c r="A77" s="24" t="s">
        <v>121</v>
      </c>
      <c r="B77" s="56" t="s">
        <v>94</v>
      </c>
      <c r="C77" s="49">
        <f>SUM(C70:C76)</f>
        <v>71322.600000000006</v>
      </c>
      <c r="D77" s="49">
        <f>SUM(D70:D76)</f>
        <v>71322.600000000006</v>
      </c>
      <c r="E77" s="40"/>
      <c r="F77" s="116">
        <f t="shared" ref="F77" si="2">SUM(F70:F76)</f>
        <v>0.99999999999999989</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1884</v>
      </c>
      <c r="C88" s="97" t="s">
        <v>1331</v>
      </c>
      <c r="D88" s="97" t="s">
        <v>1332</v>
      </c>
      <c r="E88" s="44"/>
      <c r="F88" s="124" t="s">
        <v>137</v>
      </c>
      <c r="G88" s="127" t="s">
        <v>138</v>
      </c>
      <c r="H88" s="22"/>
      <c r="L88" s="22"/>
      <c r="M88" s="22"/>
    </row>
    <row r="89" spans="1:13" x14ac:dyDescent="0.25">
      <c r="A89" s="24" t="s">
        <v>139</v>
      </c>
      <c r="B89" s="40" t="s">
        <v>105</v>
      </c>
      <c r="C89" s="106">
        <v>7.29</v>
      </c>
      <c r="D89" s="106">
        <v>7.29</v>
      </c>
      <c r="E89" s="37"/>
      <c r="F89" s="118"/>
      <c r="G89" s="119"/>
      <c r="H89" s="22"/>
      <c r="L89" s="22"/>
      <c r="M89" s="22"/>
    </row>
    <row r="90" spans="1:13" x14ac:dyDescent="0.25">
      <c r="B90" s="40"/>
      <c r="E90" s="37"/>
      <c r="F90" s="118"/>
      <c r="G90" s="119"/>
      <c r="H90" s="22"/>
      <c r="L90" s="22"/>
      <c r="M90" s="22"/>
    </row>
    <row r="91" spans="1:13" x14ac:dyDescent="0.25">
      <c r="B91" s="40" t="s">
        <v>1326</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3604.357</v>
      </c>
      <c r="D93" s="101">
        <v>3604.357</v>
      </c>
      <c r="E93" s="20"/>
      <c r="F93" s="115">
        <f>IF($C$100=0,"",IF(C93="[for completion]","",C93/$C$100))</f>
        <v>5.9807492048000947E-2</v>
      </c>
      <c r="G93" s="115">
        <f>IF($D$100=0,"",IF(D93="[Mark as ND1 if not relevant]","",D93/$D$100))</f>
        <v>5.9807492048000947E-2</v>
      </c>
      <c r="H93" s="22"/>
      <c r="L93" s="22"/>
      <c r="M93" s="22"/>
    </row>
    <row r="94" spans="1:13" x14ac:dyDescent="0.25">
      <c r="A94" s="24" t="s">
        <v>142</v>
      </c>
      <c r="B94" s="20" t="s">
        <v>110</v>
      </c>
      <c r="C94" s="101">
        <v>8779.8719999999994</v>
      </c>
      <c r="D94" s="101">
        <v>8779.8719999999994</v>
      </c>
      <c r="E94" s="20"/>
      <c r="F94" s="115">
        <f t="shared" ref="F94:F99" si="5">IF($C$100=0,"",IF(C94="[for completion]","",C94/$C$100))</f>
        <v>0.14568538155972513</v>
      </c>
      <c r="G94" s="115">
        <f t="shared" ref="G94:G99" si="6">IF($D$100=0,"",IF(D94="[Mark as ND1 if not relevant]","",D94/$D$100))</f>
        <v>0.14568538155972513</v>
      </c>
      <c r="H94" s="22"/>
      <c r="L94" s="22"/>
      <c r="M94" s="22"/>
    </row>
    <row r="95" spans="1:13" x14ac:dyDescent="0.25">
      <c r="A95" s="24" t="s">
        <v>143</v>
      </c>
      <c r="B95" s="20" t="s">
        <v>112</v>
      </c>
      <c r="C95" s="101">
        <v>5958.7219999999998</v>
      </c>
      <c r="D95" s="101">
        <v>5958.7219999999998</v>
      </c>
      <c r="E95" s="20"/>
      <c r="F95" s="115">
        <f t="shared" si="5"/>
        <v>9.8873729386752846E-2</v>
      </c>
      <c r="G95" s="115">
        <f t="shared" si="6"/>
        <v>9.8873729386752846E-2</v>
      </c>
      <c r="H95" s="22"/>
      <c r="L95" s="22"/>
      <c r="M95" s="22"/>
    </row>
    <row r="96" spans="1:13" x14ac:dyDescent="0.25">
      <c r="A96" s="24" t="s">
        <v>144</v>
      </c>
      <c r="B96" s="20" t="s">
        <v>114</v>
      </c>
      <c r="C96" s="101">
        <v>6202.6220000000003</v>
      </c>
      <c r="D96" s="101">
        <v>6202.6220000000003</v>
      </c>
      <c r="E96" s="20"/>
      <c r="F96" s="115">
        <f t="shared" si="5"/>
        <v>0.10292078890680245</v>
      </c>
      <c r="G96" s="115">
        <f t="shared" si="6"/>
        <v>0.10292078890680245</v>
      </c>
      <c r="H96" s="22"/>
      <c r="L96" s="22"/>
      <c r="M96" s="22"/>
    </row>
    <row r="97" spans="1:14" x14ac:dyDescent="0.25">
      <c r="A97" s="24" t="s">
        <v>145</v>
      </c>
      <c r="B97" s="20" t="s">
        <v>116</v>
      </c>
      <c r="C97" s="101">
        <v>2748.46</v>
      </c>
      <c r="D97" s="101">
        <v>2748.46</v>
      </c>
      <c r="E97" s="20"/>
      <c r="F97" s="115">
        <f t="shared" si="5"/>
        <v>4.5605499009739793E-2</v>
      </c>
      <c r="G97" s="115">
        <f t="shared" si="6"/>
        <v>4.5605499009739793E-2</v>
      </c>
      <c r="H97" s="22"/>
      <c r="L97" s="22"/>
      <c r="M97" s="22"/>
    </row>
    <row r="98" spans="1:14" x14ac:dyDescent="0.25">
      <c r="A98" s="24" t="s">
        <v>146</v>
      </c>
      <c r="B98" s="20" t="s">
        <v>118</v>
      </c>
      <c r="C98" s="101">
        <v>19484.845000000001</v>
      </c>
      <c r="D98" s="101">
        <v>19484.845000000001</v>
      </c>
      <c r="E98" s="20"/>
      <c r="F98" s="115">
        <f t="shared" si="5"/>
        <v>0.32331417570291487</v>
      </c>
      <c r="G98" s="115">
        <f t="shared" si="6"/>
        <v>0.32331417570291487</v>
      </c>
      <c r="H98" s="22"/>
      <c r="L98" s="22"/>
      <c r="M98" s="22"/>
    </row>
    <row r="99" spans="1:14" x14ac:dyDescent="0.25">
      <c r="A99" s="24" t="s">
        <v>147</v>
      </c>
      <c r="B99" s="20" t="s">
        <v>120</v>
      </c>
      <c r="C99" s="101">
        <v>13487.1</v>
      </c>
      <c r="D99" s="101">
        <v>13487.1</v>
      </c>
      <c r="E99" s="20"/>
      <c r="F99" s="115">
        <f t="shared" si="5"/>
        <v>0.22379293338606404</v>
      </c>
      <c r="G99" s="115">
        <f t="shared" si="6"/>
        <v>0.22379293338606404</v>
      </c>
      <c r="H99" s="22"/>
      <c r="L99" s="22"/>
      <c r="M99" s="22"/>
    </row>
    <row r="100" spans="1:14" x14ac:dyDescent="0.25">
      <c r="A100" s="24" t="s">
        <v>148</v>
      </c>
      <c r="B100" s="56" t="s">
        <v>94</v>
      </c>
      <c r="C100" s="49">
        <f>SUM(C93:C99)</f>
        <v>60265.977999999996</v>
      </c>
      <c r="D100" s="49">
        <f>SUM(D93:D99)</f>
        <v>60265.977999999996</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68349.023254999993</v>
      </c>
      <c r="D112" s="101">
        <v>72203.324352999989</v>
      </c>
      <c r="E112" s="50"/>
      <c r="F112" s="115">
        <f>IF($C$129=0,"",IF(C112="[for completion]","",C112/$C$129))</f>
        <v>0.93301356777621036</v>
      </c>
      <c r="G112" s="115">
        <f>IF($D$129=0,"",IF(D112="[for completion]","",D112/$D$129))</f>
        <v>1</v>
      </c>
      <c r="H112" s="22"/>
      <c r="I112" s="24"/>
      <c r="J112" s="24"/>
      <c r="K112" s="24"/>
      <c r="L112" s="22"/>
      <c r="M112" s="22"/>
      <c r="N112" s="22"/>
    </row>
    <row r="113" spans="1:14" s="58" customFormat="1" x14ac:dyDescent="0.2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2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2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25">
      <c r="A116" s="24" t="s">
        <v>170</v>
      </c>
      <c r="B116" s="40" t="s">
        <v>1688</v>
      </c>
      <c r="C116" s="101">
        <v>1049.521</v>
      </c>
      <c r="D116" s="109"/>
      <c r="E116" s="50"/>
      <c r="F116" s="115">
        <f t="shared" si="8"/>
        <v>1.43267202080232E-2</v>
      </c>
      <c r="G116" s="115" t="str">
        <f t="shared" si="9"/>
        <v/>
      </c>
      <c r="H116" s="22"/>
      <c r="I116" s="24"/>
      <c r="J116" s="24"/>
      <c r="K116" s="24"/>
      <c r="L116" s="22"/>
      <c r="M116" s="22"/>
      <c r="N116" s="22"/>
    </row>
    <row r="117" spans="1:14" s="58" customFormat="1" x14ac:dyDescent="0.25">
      <c r="A117" s="24" t="s">
        <v>171</v>
      </c>
      <c r="B117" s="40" t="s">
        <v>176</v>
      </c>
      <c r="C117" s="101"/>
      <c r="D117" s="24"/>
      <c r="E117" s="40"/>
      <c r="F117" s="115">
        <f t="shared" si="8"/>
        <v>0</v>
      </c>
      <c r="G117" s="115" t="str">
        <f t="shared" si="9"/>
        <v/>
      </c>
      <c r="H117" s="22"/>
      <c r="I117" s="24"/>
      <c r="J117" s="24"/>
      <c r="K117" s="24"/>
      <c r="L117" s="22"/>
      <c r="M117" s="22"/>
      <c r="N117" s="22"/>
    </row>
    <row r="118" spans="1:14" x14ac:dyDescent="0.25">
      <c r="A118" s="24" t="s">
        <v>172</v>
      </c>
      <c r="B118" s="40" t="s">
        <v>178</v>
      </c>
      <c r="C118" s="101"/>
      <c r="E118" s="40"/>
      <c r="F118" s="115">
        <f t="shared" si="8"/>
        <v>0</v>
      </c>
      <c r="G118" s="115" t="str">
        <f t="shared" si="9"/>
        <v/>
      </c>
      <c r="H118" s="22"/>
      <c r="L118" s="22"/>
      <c r="M118" s="22"/>
    </row>
    <row r="119" spans="1:14" x14ac:dyDescent="0.25">
      <c r="A119" s="24" t="s">
        <v>173</v>
      </c>
      <c r="B119" s="40" t="s">
        <v>1917</v>
      </c>
      <c r="C119" s="109">
        <v>96.680385000000001</v>
      </c>
      <c r="E119" s="40"/>
      <c r="F119" s="115">
        <f t="shared" si="8"/>
        <v>1.3197571325385231E-3</v>
      </c>
      <c r="G119" s="115" t="str">
        <f t="shared" si="9"/>
        <v/>
      </c>
      <c r="H119" s="22"/>
      <c r="L119" s="22"/>
      <c r="M119" s="22"/>
    </row>
    <row r="120" spans="1:14" x14ac:dyDescent="0.25">
      <c r="A120" s="24" t="s">
        <v>175</v>
      </c>
      <c r="B120" s="40" t="s">
        <v>180</v>
      </c>
      <c r="C120" s="109"/>
      <c r="E120" s="40"/>
      <c r="F120" s="115">
        <f t="shared" si="8"/>
        <v>0</v>
      </c>
      <c r="G120" s="115" t="str">
        <f t="shared" si="9"/>
        <v/>
      </c>
      <c r="H120" s="22"/>
      <c r="L120" s="22"/>
      <c r="M120" s="22"/>
    </row>
    <row r="121" spans="1:14" x14ac:dyDescent="0.25">
      <c r="A121" s="24" t="s">
        <v>177</v>
      </c>
      <c r="B121" s="40" t="s">
        <v>1687</v>
      </c>
      <c r="C121" s="101">
        <v>1738.5297129999999</v>
      </c>
      <c r="E121" s="40"/>
      <c r="F121" s="115">
        <f t="shared" si="8"/>
        <v>2.3732187132497466E-2</v>
      </c>
      <c r="G121" s="115" t="str">
        <f t="shared" si="9"/>
        <v/>
      </c>
      <c r="H121" s="22"/>
      <c r="L121" s="22"/>
      <c r="M121" s="22"/>
    </row>
    <row r="122" spans="1:14" x14ac:dyDescent="0.25">
      <c r="A122" s="24" t="s">
        <v>179</v>
      </c>
      <c r="B122" s="40" t="s">
        <v>182</v>
      </c>
      <c r="C122" s="109"/>
      <c r="E122" s="40"/>
      <c r="F122" s="115">
        <f t="shared" si="8"/>
        <v>0</v>
      </c>
      <c r="G122" s="115" t="str">
        <f t="shared" si="9"/>
        <v/>
      </c>
      <c r="H122" s="22"/>
      <c r="L122" s="22"/>
      <c r="M122" s="22"/>
    </row>
    <row r="123" spans="1:14" x14ac:dyDescent="0.25">
      <c r="A123" s="24" t="s">
        <v>181</v>
      </c>
      <c r="B123" s="40" t="s">
        <v>169</v>
      </c>
      <c r="C123" s="109"/>
      <c r="E123" s="40"/>
      <c r="F123" s="115">
        <f t="shared" si="8"/>
        <v>0</v>
      </c>
      <c r="G123" s="115" t="str">
        <f t="shared" si="9"/>
        <v/>
      </c>
      <c r="H123" s="22"/>
      <c r="L123" s="22"/>
      <c r="M123" s="22"/>
    </row>
    <row r="124" spans="1:14" x14ac:dyDescent="0.25">
      <c r="A124" s="24" t="s">
        <v>183</v>
      </c>
      <c r="B124" s="40" t="s">
        <v>1918</v>
      </c>
      <c r="C124" s="109"/>
      <c r="E124" s="40"/>
      <c r="F124" s="115">
        <f t="shared" si="8"/>
        <v>0</v>
      </c>
      <c r="G124" s="115" t="str">
        <f t="shared" ref="G124:G125" si="10">IF($D$127=0,"",IF(D124="[for completion]","",D124/$D$127))</f>
        <v/>
      </c>
      <c r="H124" s="22"/>
      <c r="L124" s="22"/>
      <c r="M124" s="22"/>
    </row>
    <row r="125" spans="1:14" x14ac:dyDescent="0.25">
      <c r="A125" s="24" t="s">
        <v>185</v>
      </c>
      <c r="B125" s="40" t="s">
        <v>184</v>
      </c>
      <c r="C125" s="109"/>
      <c r="E125" s="40"/>
      <c r="F125" s="115">
        <f t="shared" si="8"/>
        <v>0</v>
      </c>
      <c r="G125" s="115" t="str">
        <f t="shared" si="10"/>
        <v/>
      </c>
      <c r="H125" s="22"/>
      <c r="L125" s="22"/>
      <c r="M125" s="22"/>
    </row>
    <row r="126" spans="1:14" x14ac:dyDescent="0.25">
      <c r="A126" s="24" t="s">
        <v>187</v>
      </c>
      <c r="B126" s="40" t="s">
        <v>186</v>
      </c>
      <c r="C126" s="101"/>
      <c r="D126" s="40"/>
      <c r="E126" s="40"/>
      <c r="F126" s="115">
        <f t="shared" si="8"/>
        <v>0</v>
      </c>
      <c r="G126" s="115" t="str">
        <f>IF($D$127=0,"",IF(D126="[for completion]","",D126/$D$127))</f>
        <v/>
      </c>
      <c r="H126" s="22"/>
      <c r="L126" s="22"/>
      <c r="M126" s="22"/>
    </row>
    <row r="127" spans="1:14" x14ac:dyDescent="0.25">
      <c r="A127" s="24" t="s">
        <v>188</v>
      </c>
      <c r="B127" s="20" t="s">
        <v>1686</v>
      </c>
      <c r="C127" s="49">
        <v>2022.44</v>
      </c>
      <c r="D127" s="49"/>
      <c r="E127" s="40"/>
      <c r="F127" s="110">
        <f t="shared" si="8"/>
        <v>2.7607767750730518E-2</v>
      </c>
      <c r="G127" s="110"/>
      <c r="H127" s="22"/>
      <c r="L127" s="22"/>
      <c r="M127" s="22"/>
    </row>
    <row r="128" spans="1:14" outlineLevel="1" x14ac:dyDescent="0.25">
      <c r="A128" s="24" t="s">
        <v>189</v>
      </c>
      <c r="B128" s="24" t="s">
        <v>92</v>
      </c>
      <c r="C128" s="49">
        <v>0</v>
      </c>
      <c r="E128" s="40"/>
      <c r="F128" s="115">
        <f t="shared" si="8"/>
        <v>0</v>
      </c>
      <c r="G128" s="115" t="str">
        <f t="shared" ref="G128" si="11">IF($D$127=0,"",IF(D128="[for completion]","",D128/$D$127))</f>
        <v/>
      </c>
      <c r="H128" s="22"/>
      <c r="L128" s="22"/>
      <c r="M128" s="22"/>
    </row>
    <row r="129" spans="1:14" outlineLevel="1" x14ac:dyDescent="0.25">
      <c r="A129" s="24" t="s">
        <v>190</v>
      </c>
      <c r="B129" s="53" t="s">
        <v>94</v>
      </c>
      <c r="C129" s="101">
        <f>SUM(C112:C128)</f>
        <v>73256.194352999984</v>
      </c>
      <c r="D129" s="101">
        <f>SUM(D112:D128)</f>
        <v>72203.324352999989</v>
      </c>
      <c r="E129" s="40"/>
      <c r="F129" s="110">
        <f>SUM(F112:F128)</f>
        <v>1</v>
      </c>
      <c r="G129" s="110">
        <f>SUM(G112:G128)</f>
        <v>1</v>
      </c>
      <c r="H129" s="22"/>
      <c r="L129" s="22"/>
      <c r="M129" s="22"/>
    </row>
    <row r="130" spans="1:14" outlineLevel="1" x14ac:dyDescent="0.25">
      <c r="A130" s="24" t="s">
        <v>191</v>
      </c>
      <c r="B130" s="53" t="s">
        <v>96</v>
      </c>
      <c r="E130" s="40"/>
      <c r="F130" s="115">
        <f>IF($C$129=0,"",IF(C130="[for completion]","",C130/$C$129))</f>
        <v>0</v>
      </c>
      <c r="G130" s="115"/>
      <c r="H130" s="22"/>
      <c r="L130" s="22"/>
      <c r="M130" s="22"/>
    </row>
    <row r="131" spans="1:14" outlineLevel="1" x14ac:dyDescent="0.25">
      <c r="A131" s="24" t="s">
        <v>192</v>
      </c>
      <c r="B131" s="53"/>
      <c r="E131" s="40"/>
      <c r="F131" s="50"/>
      <c r="G131" s="115"/>
      <c r="H131" s="22"/>
      <c r="L131" s="22"/>
      <c r="M131" s="22"/>
    </row>
    <row r="132" spans="1:14" outlineLevel="1" x14ac:dyDescent="0.25">
      <c r="A132" s="24" t="s">
        <v>193</v>
      </c>
      <c r="B132" s="53"/>
      <c r="E132" s="40"/>
      <c r="F132" s="50"/>
      <c r="G132" s="115"/>
      <c r="H132" s="22"/>
      <c r="L132" s="22"/>
      <c r="M132" s="22"/>
    </row>
    <row r="133" spans="1:14" outlineLevel="1" x14ac:dyDescent="0.25">
      <c r="A133" s="24" t="s">
        <v>194</v>
      </c>
      <c r="B133" s="53"/>
      <c r="E133" s="40"/>
      <c r="F133" s="115"/>
      <c r="G133" s="115"/>
      <c r="H133" s="22"/>
      <c r="L133" s="22"/>
      <c r="M133" s="22"/>
    </row>
    <row r="134" spans="1:14" outlineLevel="1" x14ac:dyDescent="0.25">
      <c r="A134" s="24" t="s">
        <v>195</v>
      </c>
      <c r="B134" s="53"/>
      <c r="E134" s="40"/>
      <c r="F134" s="115"/>
      <c r="G134" s="115"/>
      <c r="H134" s="22"/>
      <c r="L134" s="22"/>
      <c r="M134" s="22"/>
    </row>
    <row r="135" spans="1:14" outlineLevel="1" x14ac:dyDescent="0.25">
      <c r="A135" s="24" t="s">
        <v>196</v>
      </c>
      <c r="B135" s="53"/>
      <c r="E135" s="40"/>
      <c r="F135" s="115"/>
      <c r="G135" s="115"/>
      <c r="H135" s="22"/>
      <c r="L135" s="22"/>
      <c r="M135" s="22"/>
    </row>
    <row r="136" spans="1:14" outlineLevel="1" x14ac:dyDescent="0.25">
      <c r="A136" s="24" t="s">
        <v>197</v>
      </c>
      <c r="B136" s="53"/>
      <c r="C136" s="54"/>
      <c r="D136" s="54"/>
      <c r="E136" s="54"/>
      <c r="F136" s="115"/>
      <c r="G136" s="115"/>
      <c r="H136" s="22"/>
      <c r="L136" s="22"/>
      <c r="M136" s="22"/>
    </row>
    <row r="137" spans="1:14" ht="15" customHeight="1" x14ac:dyDescent="0.25">
      <c r="A137" s="42"/>
      <c r="B137" s="43" t="s">
        <v>198</v>
      </c>
      <c r="C137" s="45" t="s">
        <v>160</v>
      </c>
      <c r="D137" s="45" t="s">
        <v>161</v>
      </c>
      <c r="E137" s="44"/>
      <c r="F137" s="124" t="s">
        <v>162</v>
      </c>
      <c r="G137" s="124" t="s">
        <v>163</v>
      </c>
      <c r="H137" s="22"/>
      <c r="L137" s="22"/>
      <c r="M137" s="22"/>
    </row>
    <row r="138" spans="1:14" s="58" customFormat="1" x14ac:dyDescent="0.25">
      <c r="A138" s="24" t="s">
        <v>199</v>
      </c>
      <c r="B138" s="40" t="s">
        <v>165</v>
      </c>
      <c r="C138" s="107">
        <v>57649.536999999997</v>
      </c>
      <c r="D138" s="107">
        <v>60265.954499999993</v>
      </c>
      <c r="E138" s="50"/>
      <c r="F138" s="115">
        <f>IF($C$155=0,"",IF(C138="[for completion]","",C138/$C$155))</f>
        <v>0.9540486197507243</v>
      </c>
      <c r="G138" s="115">
        <f>IF($D$155=0,"",IF(D138="[for completion]","",D138/$D$155))</f>
        <v>1</v>
      </c>
      <c r="H138" s="22"/>
      <c r="I138" s="24"/>
      <c r="J138" s="24"/>
      <c r="K138" s="24"/>
      <c r="L138" s="22"/>
      <c r="M138" s="22"/>
      <c r="N138" s="22"/>
    </row>
    <row r="139" spans="1:14" s="58" customFormat="1" x14ac:dyDescent="0.2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2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2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25">
      <c r="A142" s="24" t="s">
        <v>203</v>
      </c>
      <c r="B142" s="40" t="s">
        <v>1688</v>
      </c>
      <c r="C142" s="107">
        <v>1539.7895000000001</v>
      </c>
      <c r="D142" s="107"/>
      <c r="E142" s="50"/>
      <c r="F142" s="115">
        <f t="shared" si="12"/>
        <v>2.5482148229250445E-2</v>
      </c>
      <c r="G142" s="115" t="str">
        <f t="shared" si="13"/>
        <v/>
      </c>
      <c r="H142" s="22"/>
      <c r="I142" s="24"/>
      <c r="J142" s="24"/>
      <c r="K142" s="24"/>
      <c r="L142" s="22"/>
      <c r="M142" s="22"/>
      <c r="N142" s="22"/>
    </row>
    <row r="143" spans="1:14" s="58" customFormat="1" x14ac:dyDescent="0.25">
      <c r="A143" s="24" t="s">
        <v>204</v>
      </c>
      <c r="B143" s="40" t="s">
        <v>176</v>
      </c>
      <c r="C143" s="107"/>
      <c r="D143" s="98"/>
      <c r="E143" s="40"/>
      <c r="F143" s="115">
        <f t="shared" si="12"/>
        <v>0</v>
      </c>
      <c r="G143" s="115" t="str">
        <f t="shared" si="13"/>
        <v/>
      </c>
      <c r="H143" s="22"/>
      <c r="I143" s="24"/>
      <c r="J143" s="24"/>
      <c r="K143" s="24"/>
      <c r="L143" s="22"/>
      <c r="M143" s="22"/>
      <c r="N143" s="22"/>
    </row>
    <row r="144" spans="1:14" x14ac:dyDescent="0.25">
      <c r="A144" s="24" t="s">
        <v>205</v>
      </c>
      <c r="B144" s="40" t="s">
        <v>178</v>
      </c>
      <c r="C144" s="107"/>
      <c r="D144" s="98"/>
      <c r="E144" s="40"/>
      <c r="F144" s="115">
        <f t="shared" si="12"/>
        <v>0</v>
      </c>
      <c r="G144" s="115" t="str">
        <f t="shared" si="13"/>
        <v/>
      </c>
      <c r="H144" s="22"/>
      <c r="L144" s="22"/>
      <c r="M144" s="22"/>
    </row>
    <row r="145" spans="1:13" x14ac:dyDescent="0.25">
      <c r="A145" s="24" t="s">
        <v>206</v>
      </c>
      <c r="B145" s="40" t="s">
        <v>1917</v>
      </c>
      <c r="C145" s="109">
        <v>614.61500000000001</v>
      </c>
      <c r="E145" s="40"/>
      <c r="F145" s="115">
        <f t="shared" si="12"/>
        <v>1.0171332207370399E-2</v>
      </c>
      <c r="G145" s="115" t="str">
        <f t="shared" si="13"/>
        <v/>
      </c>
      <c r="H145" s="22"/>
      <c r="L145" s="22"/>
      <c r="M145" s="22"/>
    </row>
    <row r="146" spans="1:13" x14ac:dyDescent="0.25">
      <c r="A146" s="24" t="s">
        <v>207</v>
      </c>
      <c r="B146" s="40" t="s">
        <v>180</v>
      </c>
      <c r="E146" s="40"/>
      <c r="F146" s="115">
        <f t="shared" si="12"/>
        <v>0</v>
      </c>
      <c r="G146" s="115" t="str">
        <f t="shared" si="13"/>
        <v/>
      </c>
      <c r="H146" s="22"/>
      <c r="L146" s="22"/>
      <c r="M146" s="22"/>
    </row>
    <row r="147" spans="1:13" x14ac:dyDescent="0.25">
      <c r="A147" s="24" t="s">
        <v>208</v>
      </c>
      <c r="B147" s="40" t="s">
        <v>1687</v>
      </c>
      <c r="C147" s="109">
        <v>8.1489999999999991</v>
      </c>
      <c r="E147" s="40"/>
      <c r="F147" s="115">
        <f t="shared" si="12"/>
        <v>1.3485871018094475E-4</v>
      </c>
      <c r="G147" s="115" t="str">
        <f t="shared" si="13"/>
        <v/>
      </c>
      <c r="H147" s="22"/>
      <c r="L147" s="22"/>
      <c r="M147" s="22"/>
    </row>
    <row r="148" spans="1:13" x14ac:dyDescent="0.25">
      <c r="A148" s="24" t="s">
        <v>209</v>
      </c>
      <c r="B148" s="40" t="s">
        <v>182</v>
      </c>
      <c r="E148" s="40"/>
      <c r="F148" s="115">
        <f t="shared" si="12"/>
        <v>0</v>
      </c>
      <c r="G148" s="115" t="str">
        <f t="shared" si="13"/>
        <v/>
      </c>
      <c r="H148" s="22"/>
      <c r="L148" s="22"/>
      <c r="M148" s="22"/>
    </row>
    <row r="149" spans="1:13" x14ac:dyDescent="0.25">
      <c r="A149" s="24" t="s">
        <v>210</v>
      </c>
      <c r="B149" s="40" t="s">
        <v>169</v>
      </c>
      <c r="C149" s="109">
        <v>427.41550000000001</v>
      </c>
      <c r="E149" s="40"/>
      <c r="F149" s="115">
        <f t="shared" si="12"/>
        <v>7.0733467960907596E-3</v>
      </c>
      <c r="G149" s="115" t="str">
        <f t="shared" si="13"/>
        <v/>
      </c>
      <c r="H149" s="22"/>
      <c r="L149" s="22"/>
      <c r="M149" s="22"/>
    </row>
    <row r="150" spans="1:13" x14ac:dyDescent="0.25">
      <c r="A150" s="24" t="s">
        <v>211</v>
      </c>
      <c r="B150" s="40" t="s">
        <v>1918</v>
      </c>
      <c r="C150" s="101"/>
      <c r="E150" s="40"/>
      <c r="F150" s="115">
        <f t="shared" si="12"/>
        <v>0</v>
      </c>
      <c r="G150" s="115" t="str">
        <f t="shared" si="13"/>
        <v/>
      </c>
      <c r="H150" s="22"/>
      <c r="L150" s="22"/>
      <c r="M150" s="22"/>
    </row>
    <row r="151" spans="1:13" x14ac:dyDescent="0.25">
      <c r="A151" s="24" t="s">
        <v>212</v>
      </c>
      <c r="B151" s="40" t="s">
        <v>184</v>
      </c>
      <c r="E151" s="40"/>
      <c r="F151" s="115">
        <f t="shared" si="12"/>
        <v>0</v>
      </c>
      <c r="G151" s="115" t="str">
        <f t="shared" si="13"/>
        <v/>
      </c>
      <c r="H151" s="22"/>
      <c r="L151" s="22"/>
      <c r="M151" s="22"/>
    </row>
    <row r="152" spans="1:13" x14ac:dyDescent="0.25">
      <c r="A152" s="24" t="s">
        <v>213</v>
      </c>
      <c r="B152" s="40" t="s">
        <v>186</v>
      </c>
      <c r="C152" s="107"/>
      <c r="E152" s="40"/>
      <c r="F152" s="115">
        <f t="shared" si="12"/>
        <v>0</v>
      </c>
      <c r="G152" s="115" t="str">
        <f t="shared" si="13"/>
        <v/>
      </c>
      <c r="H152" s="22"/>
      <c r="L152" s="22"/>
      <c r="M152" s="22"/>
    </row>
    <row r="153" spans="1:13" x14ac:dyDescent="0.25">
      <c r="A153" s="24" t="s">
        <v>214</v>
      </c>
      <c r="B153" s="20" t="s">
        <v>1686</v>
      </c>
      <c r="C153" s="49">
        <v>186.6985</v>
      </c>
      <c r="D153" s="49"/>
      <c r="E153" s="40"/>
      <c r="F153" s="59">
        <f t="shared" si="12"/>
        <v>3.0896943063832517E-3</v>
      </c>
      <c r="G153" s="110"/>
      <c r="H153" s="22"/>
      <c r="L153" s="22"/>
      <c r="M153" s="22"/>
    </row>
    <row r="154" spans="1:13" outlineLevel="1" x14ac:dyDescent="0.25">
      <c r="A154" s="24" t="s">
        <v>215</v>
      </c>
      <c r="B154" s="24" t="s">
        <v>92</v>
      </c>
      <c r="C154" s="101"/>
      <c r="E154" s="40"/>
      <c r="F154" s="115">
        <f t="shared" si="12"/>
        <v>0</v>
      </c>
      <c r="G154" s="115" t="str">
        <f t="shared" ref="G154" si="14">IF($D$153=0,"",IF(D154="[for completion]","",D154/$D$153))</f>
        <v/>
      </c>
      <c r="H154" s="22"/>
      <c r="L154" s="22"/>
      <c r="M154" s="22"/>
    </row>
    <row r="155" spans="1:13" outlineLevel="1" x14ac:dyDescent="0.25">
      <c r="A155" s="24" t="s">
        <v>216</v>
      </c>
      <c r="B155" s="53" t="s">
        <v>94</v>
      </c>
      <c r="C155" s="101">
        <f>SUM(C138:C154)</f>
        <v>60426.204499999993</v>
      </c>
      <c r="D155" s="101">
        <f>SUM(D138:D154)</f>
        <v>60265.954499999993</v>
      </c>
      <c r="E155" s="40"/>
      <c r="F155" s="59">
        <f>SUM(F138:F154)</f>
        <v>1</v>
      </c>
      <c r="G155" s="59">
        <f>SUM(G138:G154)</f>
        <v>1</v>
      </c>
      <c r="H155" s="22"/>
      <c r="L155" s="22"/>
      <c r="M155" s="22"/>
    </row>
    <row r="156" spans="1:13" outlineLevel="1" x14ac:dyDescent="0.25">
      <c r="A156" s="24" t="s">
        <v>217</v>
      </c>
      <c r="B156" s="53" t="s">
        <v>96</v>
      </c>
      <c r="E156" s="40"/>
      <c r="F156" s="115"/>
      <c r="G156" s="115"/>
      <c r="H156" s="22"/>
      <c r="L156" s="22"/>
      <c r="M156" s="22"/>
    </row>
    <row r="157" spans="1:13" outlineLevel="1" x14ac:dyDescent="0.25">
      <c r="A157" s="24" t="s">
        <v>218</v>
      </c>
      <c r="B157" s="53" t="s">
        <v>96</v>
      </c>
      <c r="E157" s="40"/>
      <c r="F157" s="115"/>
      <c r="G157" s="115"/>
      <c r="H157" s="22"/>
      <c r="L157" s="22"/>
      <c r="M157" s="22"/>
    </row>
    <row r="158" spans="1:13" outlineLevel="1" x14ac:dyDescent="0.25">
      <c r="A158" s="24" t="s">
        <v>219</v>
      </c>
      <c r="B158" s="53" t="s">
        <v>96</v>
      </c>
      <c r="E158" s="40"/>
      <c r="F158" s="115"/>
      <c r="G158" s="115"/>
      <c r="H158" s="22"/>
      <c r="L158" s="22"/>
      <c r="M158" s="22"/>
    </row>
    <row r="159" spans="1:13" outlineLevel="1" x14ac:dyDescent="0.25">
      <c r="A159" s="24" t="s">
        <v>220</v>
      </c>
      <c r="B159" s="53" t="s">
        <v>96</v>
      </c>
      <c r="E159" s="40"/>
      <c r="F159" s="115"/>
      <c r="G159" s="115"/>
      <c r="H159" s="22"/>
      <c r="L159" s="22"/>
      <c r="M159" s="22"/>
    </row>
    <row r="160" spans="1:13" outlineLevel="1" x14ac:dyDescent="0.25">
      <c r="A160" s="24" t="s">
        <v>221</v>
      </c>
      <c r="B160" s="53" t="s">
        <v>96</v>
      </c>
      <c r="E160" s="40"/>
      <c r="F160" s="115"/>
      <c r="G160" s="115"/>
      <c r="H160" s="22"/>
      <c r="L160" s="22"/>
      <c r="M160" s="22"/>
    </row>
    <row r="161" spans="1:13" outlineLevel="1" x14ac:dyDescent="0.25">
      <c r="A161" s="24" t="s">
        <v>222</v>
      </c>
      <c r="B161" s="53" t="s">
        <v>96</v>
      </c>
      <c r="E161" s="40"/>
      <c r="F161" s="50"/>
      <c r="G161" s="115"/>
      <c r="H161" s="22"/>
      <c r="L161" s="22"/>
      <c r="M161" s="22"/>
    </row>
    <row r="162" spans="1:13" outlineLevel="1" x14ac:dyDescent="0.25">
      <c r="A162" s="24" t="s">
        <v>223</v>
      </c>
      <c r="B162" s="53" t="s">
        <v>96</v>
      </c>
      <c r="C162" s="54"/>
      <c r="D162" s="54"/>
      <c r="E162" s="54"/>
      <c r="F162" s="115"/>
      <c r="G162" s="115"/>
      <c r="H162" s="22"/>
      <c r="L162" s="22"/>
      <c r="M162" s="22"/>
    </row>
    <row r="163" spans="1:13" ht="15" customHeight="1" x14ac:dyDescent="0.25">
      <c r="A163" s="42"/>
      <c r="B163" s="43" t="s">
        <v>224</v>
      </c>
      <c r="C163" s="97" t="s">
        <v>160</v>
      </c>
      <c r="D163" s="97" t="s">
        <v>161</v>
      </c>
      <c r="E163" s="44"/>
      <c r="F163" s="128" t="s">
        <v>162</v>
      </c>
      <c r="G163" s="128" t="s">
        <v>163</v>
      </c>
      <c r="H163" s="22"/>
      <c r="L163" s="22"/>
      <c r="M163" s="22"/>
    </row>
    <row r="164" spans="1:13" x14ac:dyDescent="0.25">
      <c r="A164" s="24" t="s">
        <v>226</v>
      </c>
      <c r="B164" s="22" t="s">
        <v>227</v>
      </c>
      <c r="C164" s="101">
        <v>54672.205000000002</v>
      </c>
      <c r="D164" s="101">
        <v>30981.502276000003</v>
      </c>
      <c r="E164" s="60"/>
      <c r="F164" s="117">
        <f>IF($C$167=0,"",IF(C164="[for completion]","",C164/$C$167))</f>
        <v>0.90477642778950673</v>
      </c>
      <c r="G164" s="117">
        <f t="shared" ref="G164" si="15">IF($D$167=0,"",IF(D164="[for completion]","",D164/$D$167))</f>
        <v>0.5140794463197349</v>
      </c>
      <c r="H164" s="22"/>
      <c r="L164" s="22"/>
      <c r="M164" s="22"/>
    </row>
    <row r="165" spans="1:13" x14ac:dyDescent="0.25">
      <c r="A165" s="24" t="s">
        <v>228</v>
      </c>
      <c r="B165" s="22" t="s">
        <v>229</v>
      </c>
      <c r="C165" s="101">
        <v>2929.799</v>
      </c>
      <c r="D165" s="101">
        <v>29284.47898</v>
      </c>
      <c r="E165" s="60"/>
      <c r="F165" s="117">
        <f t="shared" ref="F165:F166" si="16">IF($C$167=0,"",IF(C165="[for completion]","",C165/$C$167))</f>
        <v>4.8485570928797711E-2</v>
      </c>
      <c r="G165" s="117">
        <f>IF($D$167=0,"",IF(D165="[for completion]","",D165/$D$167))</f>
        <v>0.48592055368026515</v>
      </c>
      <c r="H165" s="22"/>
      <c r="L165" s="22"/>
      <c r="M165" s="22"/>
    </row>
    <row r="166" spans="1:13" x14ac:dyDescent="0.25">
      <c r="A166" s="24" t="s">
        <v>230</v>
      </c>
      <c r="B166" s="22" t="s">
        <v>92</v>
      </c>
      <c r="C166" s="101">
        <v>2824.2</v>
      </c>
      <c r="E166" s="60"/>
      <c r="F166" s="117">
        <f t="shared" si="16"/>
        <v>4.6738001281695599E-2</v>
      </c>
      <c r="G166" s="117">
        <f t="shared" ref="G166" si="17">IF($D$167=0,"",IF(D166="[for completion]","",D166/$D$167))</f>
        <v>0</v>
      </c>
      <c r="H166" s="22"/>
      <c r="L166" s="22"/>
      <c r="M166" s="22"/>
    </row>
    <row r="167" spans="1:13" x14ac:dyDescent="0.25">
      <c r="A167" s="24" t="s">
        <v>231</v>
      </c>
      <c r="B167" s="61" t="s">
        <v>94</v>
      </c>
      <c r="C167" s="49">
        <f>SUM(C164:C166)</f>
        <v>60426.203999999998</v>
      </c>
      <c r="D167" s="49">
        <f>SUM(D164:D166)</f>
        <v>60265.981255999999</v>
      </c>
      <c r="E167" s="60"/>
      <c r="F167" s="117">
        <f>SUM(F164:F166)</f>
        <v>1</v>
      </c>
      <c r="G167" s="117">
        <f>SUM(G164:G166)</f>
        <v>1</v>
      </c>
      <c r="H167" s="22"/>
      <c r="L167" s="22"/>
      <c r="M167" s="22"/>
    </row>
    <row r="168" spans="1:13" hidden="1" outlineLevel="1" x14ac:dyDescent="0.25">
      <c r="A168" s="24" t="s">
        <v>232</v>
      </c>
      <c r="B168" s="61"/>
      <c r="C168" s="22"/>
      <c r="D168" s="22"/>
      <c r="E168" s="60"/>
      <c r="F168" s="117"/>
      <c r="G168" s="129"/>
      <c r="H168" s="22"/>
      <c r="L168" s="22"/>
      <c r="M168" s="22"/>
    </row>
    <row r="169" spans="1:13" hidden="1" outlineLevel="1" x14ac:dyDescent="0.25">
      <c r="A169" s="24" t="s">
        <v>233</v>
      </c>
      <c r="B169" s="61"/>
      <c r="C169" s="22"/>
      <c r="D169" s="22"/>
      <c r="E169" s="60"/>
      <c r="F169" s="117"/>
      <c r="G169" s="129"/>
      <c r="H169" s="22"/>
      <c r="L169" s="22"/>
      <c r="M169" s="22"/>
    </row>
    <row r="170" spans="1:13" hidden="1" outlineLevel="1" x14ac:dyDescent="0.25">
      <c r="A170" s="24" t="s">
        <v>234</v>
      </c>
      <c r="B170" s="61"/>
      <c r="C170" s="22"/>
      <c r="D170" s="22"/>
      <c r="E170" s="60"/>
      <c r="F170" s="117"/>
      <c r="G170" s="129"/>
      <c r="H170" s="22"/>
      <c r="L170" s="22"/>
      <c r="M170" s="22"/>
    </row>
    <row r="171" spans="1:13" hidden="1" outlineLevel="1" x14ac:dyDescent="0.25">
      <c r="A171" s="24" t="s">
        <v>235</v>
      </c>
      <c r="B171" s="61"/>
      <c r="C171" s="22"/>
      <c r="D171" s="22"/>
      <c r="E171" s="60"/>
      <c r="F171" s="117"/>
      <c r="G171" s="129"/>
      <c r="H171" s="22"/>
      <c r="L171" s="22"/>
      <c r="M171" s="22"/>
    </row>
    <row r="172" spans="1:13" hidden="1" outlineLevel="1" x14ac:dyDescent="0.25">
      <c r="A172" s="24" t="s">
        <v>236</v>
      </c>
      <c r="B172" s="61"/>
      <c r="C172" s="22"/>
      <c r="D172" s="22"/>
      <c r="E172" s="60"/>
      <c r="F172" s="117"/>
      <c r="G172" s="129"/>
      <c r="H172" s="22"/>
      <c r="L172" s="22"/>
      <c r="M172" s="22"/>
    </row>
    <row r="173" spans="1:13" ht="15" customHeight="1" collapsed="1" x14ac:dyDescent="0.25">
      <c r="A173" s="42"/>
      <c r="B173" s="43" t="s">
        <v>237</v>
      </c>
      <c r="C173" s="42" t="s">
        <v>61</v>
      </c>
      <c r="D173" s="42"/>
      <c r="E173" s="44"/>
      <c r="F173" s="124" t="s">
        <v>238</v>
      </c>
      <c r="G173" s="124"/>
      <c r="H173" s="22"/>
      <c r="L173" s="22"/>
      <c r="M173" s="22"/>
    </row>
    <row r="174" spans="1:13" ht="15" customHeight="1" x14ac:dyDescent="0.25">
      <c r="A174" s="24" t="s">
        <v>239</v>
      </c>
      <c r="B174" s="40" t="s">
        <v>240</v>
      </c>
      <c r="C174" s="101">
        <v>49.69</v>
      </c>
      <c r="D174" s="37"/>
      <c r="E174" s="30"/>
      <c r="F174" s="115">
        <f>IF($C$179=0,"",IF(C174="[for completion]","",C174/$C$179))</f>
        <v>7.0763416068664277E-3</v>
      </c>
      <c r="G174" s="115"/>
      <c r="H174" s="22"/>
      <c r="L174" s="22"/>
      <c r="M174" s="22"/>
    </row>
    <row r="175" spans="1:13" ht="30.75" customHeight="1" x14ac:dyDescent="0.25">
      <c r="A175" s="24" t="s">
        <v>9</v>
      </c>
      <c r="B175" s="40" t="s">
        <v>1321</v>
      </c>
      <c r="C175" s="107"/>
      <c r="E175" s="52"/>
      <c r="F175" s="115">
        <f>IF($C$179=0,"",IF(C175="[for completion]","",C175/$C$179))</f>
        <v>0</v>
      </c>
      <c r="G175" s="115"/>
      <c r="H175" s="22"/>
      <c r="L175" s="22"/>
      <c r="M175" s="22"/>
    </row>
    <row r="176" spans="1:13" x14ac:dyDescent="0.25">
      <c r="A176" s="24" t="s">
        <v>241</v>
      </c>
      <c r="B176" s="40" t="s">
        <v>242</v>
      </c>
      <c r="C176" s="107">
        <v>1522.83</v>
      </c>
      <c r="E176" s="52"/>
      <c r="F176" s="115">
        <f>IF($C$179=0,"",IF(C176="[for completion]","",C176/$C$179))</f>
        <v>0.21686587420375131</v>
      </c>
      <c r="G176" s="115"/>
      <c r="H176" s="22"/>
      <c r="L176" s="22"/>
      <c r="M176" s="22"/>
    </row>
    <row r="177" spans="1:13" x14ac:dyDescent="0.25">
      <c r="A177" s="24" t="s">
        <v>243</v>
      </c>
      <c r="B177" s="40" t="s">
        <v>244</v>
      </c>
      <c r="C177" s="107">
        <v>5449.4700000000012</v>
      </c>
      <c r="E177" s="52"/>
      <c r="F177" s="115">
        <f t="shared" ref="F177:F187" si="18">IF($C$179=0,"",IF(C177="[for completion]","",C177/$C$179))</f>
        <v>0.7760577841893822</v>
      </c>
      <c r="G177" s="115"/>
      <c r="H177" s="22"/>
      <c r="L177" s="22"/>
      <c r="M177" s="22"/>
    </row>
    <row r="178" spans="1:13" x14ac:dyDescent="0.25">
      <c r="A178" s="24" t="s">
        <v>245</v>
      </c>
      <c r="B178" s="40" t="s">
        <v>92</v>
      </c>
      <c r="C178" s="101"/>
      <c r="E178" s="52"/>
      <c r="F178" s="115">
        <f t="shared" si="18"/>
        <v>0</v>
      </c>
      <c r="G178" s="115"/>
      <c r="H178" s="22"/>
      <c r="L178" s="22"/>
      <c r="M178" s="22"/>
    </row>
    <row r="179" spans="1:13" x14ac:dyDescent="0.25">
      <c r="A179" s="24" t="s">
        <v>10</v>
      </c>
      <c r="B179" s="56" t="s">
        <v>94</v>
      </c>
      <c r="C179" s="107">
        <f>SUM(C174:C177)</f>
        <v>7021.9900000000016</v>
      </c>
      <c r="E179" s="52"/>
      <c r="F179" s="116">
        <f>SUM(F174:F178)</f>
        <v>1</v>
      </c>
      <c r="G179" s="115"/>
      <c r="H179" s="22"/>
      <c r="L179" s="22"/>
      <c r="M179" s="22"/>
    </row>
    <row r="180" spans="1:13" outlineLevel="1" x14ac:dyDescent="0.25">
      <c r="A180" s="24" t="s">
        <v>246</v>
      </c>
      <c r="B180" s="62" t="s">
        <v>247</v>
      </c>
      <c r="E180" s="52"/>
      <c r="F180" s="115">
        <f t="shared" si="18"/>
        <v>0</v>
      </c>
      <c r="G180" s="115"/>
      <c r="H180" s="22"/>
      <c r="L180" s="22"/>
      <c r="M180" s="22"/>
    </row>
    <row r="181" spans="1:13" s="62" customFormat="1" ht="30" outlineLevel="1" x14ac:dyDescent="0.25">
      <c r="A181" s="24" t="s">
        <v>248</v>
      </c>
      <c r="B181" s="62" t="s">
        <v>249</v>
      </c>
      <c r="F181" s="115">
        <f t="shared" si="18"/>
        <v>0</v>
      </c>
      <c r="G181" s="130"/>
    </row>
    <row r="182" spans="1:13" ht="30" outlineLevel="1" x14ac:dyDescent="0.25">
      <c r="A182" s="24" t="s">
        <v>250</v>
      </c>
      <c r="B182" s="62" t="s">
        <v>251</v>
      </c>
      <c r="E182" s="52"/>
      <c r="F182" s="115">
        <f t="shared" si="18"/>
        <v>0</v>
      </c>
      <c r="G182" s="115"/>
      <c r="H182" s="22"/>
      <c r="L182" s="22"/>
      <c r="M182" s="22"/>
    </row>
    <row r="183" spans="1:13" outlineLevel="1" x14ac:dyDescent="0.25">
      <c r="A183" s="24" t="s">
        <v>252</v>
      </c>
      <c r="B183" s="62" t="s">
        <v>253</v>
      </c>
      <c r="C183" s="107">
        <v>1522.83</v>
      </c>
      <c r="E183" s="52"/>
      <c r="F183" s="115">
        <f t="shared" si="18"/>
        <v>0.21686587420375131</v>
      </c>
      <c r="G183" s="115"/>
      <c r="H183" s="22"/>
      <c r="L183" s="22"/>
      <c r="M183" s="22"/>
    </row>
    <row r="184" spans="1:13" s="62" customFormat="1" ht="30" outlineLevel="1" x14ac:dyDescent="0.25">
      <c r="A184" s="24" t="s">
        <v>254</v>
      </c>
      <c r="B184" s="62" t="s">
        <v>255</v>
      </c>
      <c r="F184" s="115">
        <f t="shared" si="18"/>
        <v>0</v>
      </c>
      <c r="G184" s="130"/>
    </row>
    <row r="185" spans="1:13" ht="30" outlineLevel="1" x14ac:dyDescent="0.25">
      <c r="A185" s="24" t="s">
        <v>256</v>
      </c>
      <c r="B185" s="62" t="s">
        <v>257</v>
      </c>
      <c r="E185" s="52"/>
      <c r="F185" s="115">
        <f t="shared" si="18"/>
        <v>0</v>
      </c>
      <c r="G185" s="115"/>
      <c r="H185" s="22"/>
      <c r="L185" s="22"/>
      <c r="M185" s="22"/>
    </row>
    <row r="186" spans="1:13" outlineLevel="1" x14ac:dyDescent="0.25">
      <c r="A186" s="24" t="s">
        <v>258</v>
      </c>
      <c r="B186" s="62" t="s">
        <v>259</v>
      </c>
      <c r="E186" s="52"/>
      <c r="F186" s="115">
        <f t="shared" si="18"/>
        <v>0</v>
      </c>
      <c r="G186" s="115"/>
      <c r="H186" s="22"/>
      <c r="L186" s="22"/>
      <c r="M186" s="22"/>
    </row>
    <row r="187" spans="1:13" outlineLevel="1" x14ac:dyDescent="0.25">
      <c r="A187" s="24" t="s">
        <v>260</v>
      </c>
      <c r="B187" s="62" t="s">
        <v>261</v>
      </c>
      <c r="C187" s="107">
        <v>5499.1600000000008</v>
      </c>
      <c r="E187" s="52"/>
      <c r="F187" s="115">
        <f t="shared" si="18"/>
        <v>0.78313412579624853</v>
      </c>
      <c r="G187" s="115"/>
      <c r="H187" s="22"/>
      <c r="L187" s="22"/>
      <c r="M187" s="22"/>
    </row>
    <row r="188" spans="1:13" outlineLevel="1" x14ac:dyDescent="0.25">
      <c r="A188" s="24" t="s">
        <v>262</v>
      </c>
      <c r="B188" s="62"/>
      <c r="E188" s="52"/>
      <c r="F188" s="115"/>
      <c r="G188" s="115"/>
      <c r="H188" s="22"/>
      <c r="L188" s="22"/>
      <c r="M188" s="22"/>
    </row>
    <row r="189" spans="1:13" outlineLevel="1" x14ac:dyDescent="0.25">
      <c r="A189" s="24" t="s">
        <v>263</v>
      </c>
      <c r="B189" s="62"/>
      <c r="E189" s="52"/>
      <c r="F189" s="115"/>
      <c r="G189" s="115"/>
      <c r="H189" s="22"/>
      <c r="L189" s="22"/>
      <c r="M189" s="22"/>
    </row>
    <row r="190" spans="1:13" outlineLevel="1" x14ac:dyDescent="0.25">
      <c r="A190" s="24" t="s">
        <v>264</v>
      </c>
      <c r="B190" s="62"/>
      <c r="E190" s="52"/>
      <c r="F190" s="115"/>
      <c r="G190" s="115"/>
      <c r="H190" s="22"/>
      <c r="L190" s="22"/>
      <c r="M190" s="22"/>
    </row>
    <row r="191" spans="1:13" outlineLevel="1" x14ac:dyDescent="0.25">
      <c r="A191" s="24" t="s">
        <v>265</v>
      </c>
      <c r="B191" s="53"/>
      <c r="E191" s="52"/>
      <c r="F191" s="115">
        <f t="shared" ref="F191" si="19">IF($C$179=0,"",IF(C191="[for completion]","",C191/$C$179))</f>
        <v>0</v>
      </c>
      <c r="G191" s="115"/>
      <c r="H191" s="22"/>
      <c r="L191" s="22"/>
      <c r="M191" s="22"/>
    </row>
    <row r="192" spans="1:13" ht="15" customHeight="1" x14ac:dyDescent="0.25">
      <c r="A192" s="42"/>
      <c r="B192" s="43" t="s">
        <v>266</v>
      </c>
      <c r="C192" s="42" t="s">
        <v>61</v>
      </c>
      <c r="D192" s="42"/>
      <c r="E192" s="44"/>
      <c r="F192" s="124" t="s">
        <v>238</v>
      </c>
      <c r="G192" s="124"/>
      <c r="H192" s="22"/>
      <c r="L192" s="22"/>
      <c r="M192" s="22"/>
    </row>
    <row r="193" spans="1:13" x14ac:dyDescent="0.25">
      <c r="A193" s="24" t="s">
        <v>267</v>
      </c>
      <c r="B193" s="40" t="s">
        <v>268</v>
      </c>
      <c r="C193" s="101">
        <v>7021.9900000000007</v>
      </c>
      <c r="E193" s="49"/>
      <c r="F193" s="115">
        <f t="shared" ref="F193:F206" si="20">IF($C$208=0,"",IF(C193="[for completion]","",C193/$C$208))</f>
        <v>1</v>
      </c>
      <c r="G193" s="115"/>
      <c r="H193" s="22"/>
      <c r="L193" s="22"/>
      <c r="M193" s="22"/>
    </row>
    <row r="194" spans="1:13" x14ac:dyDescent="0.25">
      <c r="A194" s="24" t="s">
        <v>269</v>
      </c>
      <c r="B194" s="40" t="s">
        <v>270</v>
      </c>
      <c r="E194" s="52"/>
      <c r="F194" s="115">
        <f t="shared" si="20"/>
        <v>0</v>
      </c>
      <c r="G194" s="116"/>
      <c r="H194" s="22"/>
      <c r="L194" s="22"/>
      <c r="M194" s="22"/>
    </row>
    <row r="195" spans="1:13" x14ac:dyDescent="0.25">
      <c r="A195" s="24" t="s">
        <v>271</v>
      </c>
      <c r="B195" s="40" t="s">
        <v>272</v>
      </c>
      <c r="E195" s="52"/>
      <c r="F195" s="115">
        <f t="shared" si="20"/>
        <v>0</v>
      </c>
      <c r="G195" s="116"/>
      <c r="H195" s="22"/>
      <c r="L195" s="22"/>
      <c r="M195" s="22"/>
    </row>
    <row r="196" spans="1:13" x14ac:dyDescent="0.25">
      <c r="A196" s="24" t="s">
        <v>273</v>
      </c>
      <c r="B196" s="40" t="s">
        <v>274</v>
      </c>
      <c r="E196" s="52"/>
      <c r="F196" s="115">
        <f t="shared" si="20"/>
        <v>0</v>
      </c>
      <c r="G196" s="116"/>
      <c r="H196" s="22"/>
      <c r="L196" s="22"/>
      <c r="M196" s="22"/>
    </row>
    <row r="197" spans="1:13" x14ac:dyDescent="0.25">
      <c r="A197" s="24" t="s">
        <v>275</v>
      </c>
      <c r="B197" s="40" t="s">
        <v>276</v>
      </c>
      <c r="E197" s="52"/>
      <c r="F197" s="115">
        <f t="shared" si="20"/>
        <v>0</v>
      </c>
      <c r="G197" s="116"/>
      <c r="H197" s="22"/>
      <c r="L197" s="22"/>
      <c r="M197" s="22"/>
    </row>
    <row r="198" spans="1:13" x14ac:dyDescent="0.25">
      <c r="A198" s="24" t="s">
        <v>277</v>
      </c>
      <c r="B198" s="40" t="s">
        <v>278</v>
      </c>
      <c r="E198" s="52"/>
      <c r="F198" s="115">
        <f t="shared" si="20"/>
        <v>0</v>
      </c>
      <c r="G198" s="116"/>
      <c r="H198" s="22"/>
      <c r="L198" s="22"/>
      <c r="M198" s="22"/>
    </row>
    <row r="199" spans="1:13" x14ac:dyDescent="0.25">
      <c r="A199" s="24" t="s">
        <v>279</v>
      </c>
      <c r="B199" s="40" t="s">
        <v>280</v>
      </c>
      <c r="E199" s="52"/>
      <c r="F199" s="115">
        <f t="shared" si="20"/>
        <v>0</v>
      </c>
      <c r="G199" s="116"/>
      <c r="H199" s="22"/>
      <c r="L199" s="22"/>
      <c r="M199" s="22"/>
    </row>
    <row r="200" spans="1:13" x14ac:dyDescent="0.25">
      <c r="A200" s="24" t="s">
        <v>281</v>
      </c>
      <c r="B200" s="40" t="s">
        <v>12</v>
      </c>
      <c r="E200" s="52"/>
      <c r="F200" s="115">
        <f t="shared" si="20"/>
        <v>0</v>
      </c>
      <c r="G200" s="116"/>
      <c r="H200" s="22"/>
      <c r="L200" s="22"/>
      <c r="M200" s="22"/>
    </row>
    <row r="201" spans="1:13" x14ac:dyDescent="0.25">
      <c r="A201" s="24" t="s">
        <v>282</v>
      </c>
      <c r="B201" s="40" t="s">
        <v>283</v>
      </c>
      <c r="E201" s="52"/>
      <c r="F201" s="115">
        <f t="shared" si="20"/>
        <v>0</v>
      </c>
      <c r="G201" s="116"/>
      <c r="H201" s="22"/>
      <c r="L201" s="22"/>
      <c r="M201" s="22"/>
    </row>
    <row r="202" spans="1:13" x14ac:dyDescent="0.25">
      <c r="A202" s="24" t="s">
        <v>284</v>
      </c>
      <c r="B202" s="40" t="s">
        <v>285</v>
      </c>
      <c r="E202" s="52"/>
      <c r="F202" s="115">
        <f t="shared" si="20"/>
        <v>0</v>
      </c>
      <c r="G202" s="116"/>
      <c r="H202" s="22"/>
      <c r="L202" s="22"/>
      <c r="M202" s="22"/>
    </row>
    <row r="203" spans="1:13" x14ac:dyDescent="0.25">
      <c r="A203" s="24" t="s">
        <v>286</v>
      </c>
      <c r="B203" s="40" t="s">
        <v>287</v>
      </c>
      <c r="E203" s="52"/>
      <c r="F203" s="115">
        <f t="shared" si="20"/>
        <v>0</v>
      </c>
      <c r="G203" s="116"/>
      <c r="H203" s="22"/>
      <c r="L203" s="22"/>
      <c r="M203" s="22"/>
    </row>
    <row r="204" spans="1:13" x14ac:dyDescent="0.25">
      <c r="A204" s="24" t="s">
        <v>288</v>
      </c>
      <c r="B204" s="40" t="s">
        <v>289</v>
      </c>
      <c r="E204" s="52"/>
      <c r="F204" s="115">
        <f t="shared" si="20"/>
        <v>0</v>
      </c>
      <c r="G204" s="116"/>
      <c r="H204" s="22"/>
      <c r="L204" s="22"/>
      <c r="M204" s="22"/>
    </row>
    <row r="205" spans="1:13" x14ac:dyDescent="0.25">
      <c r="A205" s="24" t="s">
        <v>290</v>
      </c>
      <c r="B205" s="40" t="s">
        <v>291</v>
      </c>
      <c r="E205" s="52"/>
      <c r="F205" s="115">
        <f t="shared" si="20"/>
        <v>0</v>
      </c>
      <c r="G205" s="116"/>
      <c r="H205" s="22"/>
      <c r="L205" s="22"/>
      <c r="M205" s="22"/>
    </row>
    <row r="206" spans="1:13" x14ac:dyDescent="0.25">
      <c r="A206" s="24" t="s">
        <v>292</v>
      </c>
      <c r="B206" s="40" t="s">
        <v>92</v>
      </c>
      <c r="E206" s="52"/>
      <c r="F206" s="115">
        <f t="shared" si="20"/>
        <v>0</v>
      </c>
      <c r="G206" s="116"/>
      <c r="H206" s="22"/>
      <c r="L206" s="22"/>
      <c r="M206" s="22"/>
    </row>
    <row r="207" spans="1:13" x14ac:dyDescent="0.25">
      <c r="A207" s="24" t="s">
        <v>293</v>
      </c>
      <c r="B207" s="51" t="s">
        <v>294</v>
      </c>
      <c r="C207" s="101">
        <f>C193</f>
        <v>7021.9900000000007</v>
      </c>
      <c r="E207" s="52"/>
      <c r="F207" s="115"/>
      <c r="G207" s="116"/>
      <c r="H207" s="22"/>
      <c r="L207" s="22"/>
      <c r="M207" s="22"/>
    </row>
    <row r="208" spans="1:13" x14ac:dyDescent="0.25">
      <c r="A208" s="24" t="s">
        <v>295</v>
      </c>
      <c r="B208" s="56" t="s">
        <v>94</v>
      </c>
      <c r="C208" s="101">
        <f>C207</f>
        <v>7021.9900000000007</v>
      </c>
      <c r="D208" s="40"/>
      <c r="E208" s="52"/>
      <c r="F208" s="116">
        <f>SUM(F193:F206)</f>
        <v>1</v>
      </c>
      <c r="G208" s="116"/>
      <c r="H208" s="22"/>
      <c r="L208" s="22"/>
      <c r="M208" s="22"/>
    </row>
    <row r="209" spans="1:13" hidden="1" outlineLevel="1" x14ac:dyDescent="0.25">
      <c r="A209" s="24" t="s">
        <v>296</v>
      </c>
      <c r="B209" s="53"/>
      <c r="E209" s="52"/>
      <c r="F209" s="115">
        <f>IF($C$208=0,"",IF(C209="[for completion]","",C209/$C$208))</f>
        <v>0</v>
      </c>
      <c r="G209" s="116"/>
      <c r="H209" s="22"/>
      <c r="L209" s="22"/>
      <c r="M209" s="22"/>
    </row>
    <row r="210" spans="1:13" hidden="1" outlineLevel="1" x14ac:dyDescent="0.25">
      <c r="A210" s="24" t="s">
        <v>297</v>
      </c>
      <c r="B210" s="53"/>
      <c r="E210" s="52"/>
      <c r="F210" s="115">
        <f t="shared" ref="F210:F215" si="21">IF($C$208=0,"",IF(C210="[for completion]","",C210/$C$208))</f>
        <v>0</v>
      </c>
      <c r="G210" s="116"/>
      <c r="H210" s="22"/>
      <c r="L210" s="22"/>
      <c r="M210" s="22"/>
    </row>
    <row r="211" spans="1:13" hidden="1" outlineLevel="1" x14ac:dyDescent="0.25">
      <c r="A211" s="24" t="s">
        <v>298</v>
      </c>
      <c r="B211" s="53"/>
      <c r="E211" s="52"/>
      <c r="F211" s="115">
        <f t="shared" si="21"/>
        <v>0</v>
      </c>
      <c r="G211" s="116"/>
      <c r="H211" s="22"/>
      <c r="L211" s="22"/>
      <c r="M211" s="22"/>
    </row>
    <row r="212" spans="1:13" hidden="1" outlineLevel="1" x14ac:dyDescent="0.25">
      <c r="A212" s="24" t="s">
        <v>299</v>
      </c>
      <c r="B212" s="53"/>
      <c r="E212" s="52"/>
      <c r="F212" s="115">
        <f t="shared" si="21"/>
        <v>0</v>
      </c>
      <c r="G212" s="116"/>
      <c r="H212" s="22"/>
      <c r="L212" s="22"/>
      <c r="M212" s="22"/>
    </row>
    <row r="213" spans="1:13" hidden="1" outlineLevel="1" x14ac:dyDescent="0.25">
      <c r="A213" s="24" t="s">
        <v>300</v>
      </c>
      <c r="B213" s="53"/>
      <c r="E213" s="52"/>
      <c r="F213" s="115">
        <f t="shared" si="21"/>
        <v>0</v>
      </c>
      <c r="G213" s="116"/>
      <c r="H213" s="22"/>
      <c r="L213" s="22"/>
      <c r="M213" s="22"/>
    </row>
    <row r="214" spans="1:13" hidden="1" outlineLevel="1" x14ac:dyDescent="0.25">
      <c r="A214" s="24" t="s">
        <v>301</v>
      </c>
      <c r="B214" s="53"/>
      <c r="E214" s="52"/>
      <c r="F214" s="115">
        <f t="shared" si="21"/>
        <v>0</v>
      </c>
      <c r="G214" s="116"/>
      <c r="H214" s="22"/>
      <c r="L214" s="22"/>
      <c r="M214" s="22"/>
    </row>
    <row r="215" spans="1:13" hidden="1" outlineLevel="1" x14ac:dyDescent="0.25">
      <c r="A215" s="24" t="s">
        <v>302</v>
      </c>
      <c r="B215" s="53"/>
      <c r="E215" s="52"/>
      <c r="F215" s="115">
        <f t="shared" si="21"/>
        <v>0</v>
      </c>
      <c r="G215" s="116"/>
      <c r="H215" s="22"/>
      <c r="L215" s="22"/>
      <c r="M215" s="22"/>
    </row>
    <row r="216" spans="1:13" ht="15" customHeight="1" collapsed="1" x14ac:dyDescent="0.25">
      <c r="A216" s="42"/>
      <c r="B216" s="43" t="s">
        <v>303</v>
      </c>
      <c r="C216" s="42" t="s">
        <v>61</v>
      </c>
      <c r="D216" s="42"/>
      <c r="E216" s="44"/>
      <c r="F216" s="124" t="s">
        <v>83</v>
      </c>
      <c r="G216" s="124" t="s">
        <v>225</v>
      </c>
      <c r="H216" s="22"/>
      <c r="L216" s="22"/>
      <c r="M216" s="22"/>
    </row>
    <row r="217" spans="1:13" x14ac:dyDescent="0.25">
      <c r="A217" s="24" t="s">
        <v>304</v>
      </c>
      <c r="B217" s="20" t="s">
        <v>305</v>
      </c>
      <c r="C217" s="101">
        <v>7021.9900000000007</v>
      </c>
      <c r="E217" s="60"/>
      <c r="F217" s="115">
        <f>IF($C$220=0,"",IF(C217="[for completion]","",C217/$C$38))</f>
        <v>9.5855133229201181E-2</v>
      </c>
      <c r="G217" s="115">
        <f>IF($C$220=0,"",IF(C217="[for completion]","",C217/$C$39))</f>
        <v>0.11620769498928488</v>
      </c>
      <c r="H217" s="22"/>
      <c r="L217" s="22"/>
      <c r="M217" s="22"/>
    </row>
    <row r="218" spans="1:13" x14ac:dyDescent="0.25">
      <c r="A218" s="24" t="s">
        <v>306</v>
      </c>
      <c r="B218" s="20" t="s">
        <v>307</v>
      </c>
      <c r="C218" s="101">
        <v>10100</v>
      </c>
      <c r="E218" s="60"/>
      <c r="F218" s="115">
        <f>IF($C$220=0,"",IF(C218="[for completion]","",C218/$C$38))</f>
        <v>0.1378721481538612</v>
      </c>
      <c r="G218" s="115">
        <f>IF($C$220=0,"",IF(C218="[for completion]","",C218/$C$39))</f>
        <v>0.16714602547024093</v>
      </c>
      <c r="H218" s="22"/>
      <c r="L218" s="22"/>
      <c r="M218" s="22"/>
    </row>
    <row r="219" spans="1:13" x14ac:dyDescent="0.2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25">
      <c r="A220" s="24" t="s">
        <v>309</v>
      </c>
      <c r="B220" s="56" t="s">
        <v>94</v>
      </c>
      <c r="C220" s="101">
        <f>SUM(C217:C219)</f>
        <v>17121.990000000002</v>
      </c>
      <c r="E220" s="60"/>
      <c r="F220" s="110">
        <f>SUM(F217:F219)</f>
        <v>0.23372728138306237</v>
      </c>
      <c r="G220" s="110">
        <f>SUM(G217:G219)</f>
        <v>0.28335372045952578</v>
      </c>
      <c r="H220" s="22"/>
      <c r="L220" s="22"/>
      <c r="M220" s="22"/>
    </row>
    <row r="221" spans="1:13" hidden="1" outlineLevel="1" x14ac:dyDescent="0.25">
      <c r="A221" s="24" t="s">
        <v>310</v>
      </c>
      <c r="B221" s="53"/>
      <c r="E221" s="60"/>
      <c r="F221" s="115">
        <f t="shared" si="22"/>
        <v>0</v>
      </c>
      <c r="G221" s="115">
        <f t="shared" si="23"/>
        <v>0</v>
      </c>
      <c r="H221" s="22"/>
      <c r="L221" s="22"/>
      <c r="M221" s="22"/>
    </row>
    <row r="222" spans="1:13" hidden="1" outlineLevel="1" x14ac:dyDescent="0.25">
      <c r="A222" s="24" t="s">
        <v>311</v>
      </c>
      <c r="B222" s="53"/>
      <c r="E222" s="60"/>
      <c r="F222" s="115">
        <f t="shared" si="22"/>
        <v>0</v>
      </c>
      <c r="G222" s="115">
        <f t="shared" si="23"/>
        <v>0</v>
      </c>
      <c r="H222" s="22"/>
      <c r="L222" s="22"/>
      <c r="M222" s="22"/>
    </row>
    <row r="223" spans="1:13" hidden="1" outlineLevel="1" x14ac:dyDescent="0.25">
      <c r="A223" s="24" t="s">
        <v>312</v>
      </c>
      <c r="B223" s="53"/>
      <c r="E223" s="60"/>
      <c r="F223" s="115">
        <f t="shared" si="22"/>
        <v>0</v>
      </c>
      <c r="G223" s="115">
        <f t="shared" si="23"/>
        <v>0</v>
      </c>
      <c r="H223" s="22"/>
      <c r="L223" s="22"/>
      <c r="M223" s="22"/>
    </row>
    <row r="224" spans="1:13" hidden="1" outlineLevel="1" x14ac:dyDescent="0.25">
      <c r="A224" s="24" t="s">
        <v>313</v>
      </c>
      <c r="B224" s="53"/>
      <c r="E224" s="60"/>
      <c r="F224" s="115">
        <f t="shared" si="22"/>
        <v>0</v>
      </c>
      <c r="G224" s="115">
        <f t="shared" si="23"/>
        <v>0</v>
      </c>
      <c r="H224" s="22"/>
      <c r="L224" s="22"/>
      <c r="M224" s="22"/>
    </row>
    <row r="225" spans="1:14" hidden="1" outlineLevel="1" x14ac:dyDescent="0.25">
      <c r="A225" s="24" t="s">
        <v>314</v>
      </c>
      <c r="B225" s="53"/>
      <c r="E225" s="60"/>
      <c r="F225" s="115">
        <f t="shared" si="22"/>
        <v>0</v>
      </c>
      <c r="G225" s="115">
        <f t="shared" si="23"/>
        <v>0</v>
      </c>
      <c r="H225" s="22"/>
      <c r="L225" s="22"/>
      <c r="M225" s="22"/>
    </row>
    <row r="226" spans="1:14" hidden="1" outlineLevel="1" x14ac:dyDescent="0.25">
      <c r="A226" s="24" t="s">
        <v>315</v>
      </c>
      <c r="B226" s="53"/>
      <c r="E226" s="40"/>
      <c r="F226" s="115">
        <f t="shared" si="22"/>
        <v>0</v>
      </c>
      <c r="G226" s="115">
        <f t="shared" si="23"/>
        <v>0</v>
      </c>
      <c r="H226" s="22"/>
      <c r="L226" s="22"/>
      <c r="M226" s="22"/>
    </row>
    <row r="227" spans="1:14" hidden="1" outlineLevel="1" x14ac:dyDescent="0.25">
      <c r="A227" s="24" t="s">
        <v>316</v>
      </c>
      <c r="B227" s="53"/>
      <c r="E227" s="60"/>
      <c r="F227" s="115">
        <f t="shared" si="22"/>
        <v>0</v>
      </c>
      <c r="G227" s="115">
        <f t="shared" si="23"/>
        <v>0</v>
      </c>
      <c r="H227" s="22"/>
      <c r="L227" s="22"/>
      <c r="M227" s="22"/>
    </row>
    <row r="228" spans="1:14" ht="15" customHeight="1" collapsed="1" x14ac:dyDescent="0.25">
      <c r="A228" s="42"/>
      <c r="B228" s="43" t="s">
        <v>317</v>
      </c>
      <c r="C228" s="42"/>
      <c r="D228" s="42"/>
      <c r="E228" s="44"/>
      <c r="F228" s="124"/>
      <c r="G228" s="124"/>
      <c r="H228" s="22"/>
      <c r="L228" s="22"/>
      <c r="M228" s="22"/>
    </row>
    <row r="229" spans="1:14" x14ac:dyDescent="0.25">
      <c r="A229" s="24" t="s">
        <v>318</v>
      </c>
      <c r="B229" s="40" t="s">
        <v>319</v>
      </c>
      <c r="C229" s="67" t="s">
        <v>1770</v>
      </c>
      <c r="D229" s="67"/>
      <c r="H229" s="22"/>
      <c r="L229" s="22"/>
      <c r="M229" s="22"/>
    </row>
    <row r="230" spans="1:14" ht="15" customHeight="1" x14ac:dyDescent="0.25">
      <c r="A230" s="42"/>
      <c r="B230" s="43" t="s">
        <v>320</v>
      </c>
      <c r="C230" s="42"/>
      <c r="D230" s="42"/>
      <c r="E230" s="44"/>
      <c r="F230" s="124"/>
      <c r="G230" s="124"/>
      <c r="H230" s="22"/>
      <c r="L230" s="22"/>
      <c r="M230" s="22"/>
    </row>
    <row r="231" spans="1:14" x14ac:dyDescent="0.25">
      <c r="A231" s="24" t="s">
        <v>11</v>
      </c>
      <c r="B231" s="24" t="s">
        <v>1324</v>
      </c>
      <c r="C231" s="101">
        <v>56553</v>
      </c>
      <c r="E231" s="40"/>
      <c r="H231" s="22"/>
      <c r="L231" s="22"/>
      <c r="M231" s="22"/>
    </row>
    <row r="232" spans="1:14" x14ac:dyDescent="0.25">
      <c r="A232" s="24" t="s">
        <v>321</v>
      </c>
      <c r="B232" s="63" t="s">
        <v>322</v>
      </c>
      <c r="C232" s="24" t="s">
        <v>1337</v>
      </c>
      <c r="E232" s="40"/>
      <c r="H232" s="22"/>
      <c r="L232" s="22"/>
      <c r="M232" s="22"/>
    </row>
    <row r="233" spans="1:14" x14ac:dyDescent="0.25">
      <c r="A233" s="24" t="s">
        <v>323</v>
      </c>
      <c r="B233" s="63" t="s">
        <v>324</v>
      </c>
      <c r="C233" s="24" t="s">
        <v>1337</v>
      </c>
      <c r="E233" s="40"/>
      <c r="H233" s="22"/>
      <c r="L233" s="22"/>
      <c r="M233" s="22"/>
    </row>
    <row r="234" spans="1:14" hidden="1" outlineLevel="1" x14ac:dyDescent="0.25">
      <c r="A234" s="24" t="s">
        <v>325</v>
      </c>
      <c r="B234" s="38" t="s">
        <v>326</v>
      </c>
      <c r="C234" s="40"/>
      <c r="D234" s="40"/>
      <c r="E234" s="40"/>
      <c r="H234" s="22"/>
      <c r="L234" s="22"/>
      <c r="M234" s="22"/>
    </row>
    <row r="235" spans="1:14" hidden="1" outlineLevel="1" x14ac:dyDescent="0.25">
      <c r="A235" s="24" t="s">
        <v>327</v>
      </c>
      <c r="B235" s="38" t="s">
        <v>328</v>
      </c>
      <c r="C235" s="40"/>
      <c r="D235" s="40"/>
      <c r="E235" s="40"/>
      <c r="H235" s="22"/>
      <c r="L235" s="22"/>
      <c r="M235" s="22"/>
    </row>
    <row r="236" spans="1:14" hidden="1" outlineLevel="1" x14ac:dyDescent="0.25">
      <c r="A236" s="24" t="s">
        <v>329</v>
      </c>
      <c r="B236" s="38" t="s">
        <v>330</v>
      </c>
      <c r="C236" s="40"/>
      <c r="D236" s="40"/>
      <c r="E236" s="40"/>
      <c r="H236" s="22"/>
      <c r="L236" s="22"/>
      <c r="M236" s="22"/>
    </row>
    <row r="237" spans="1:14" hidden="1" outlineLevel="1" x14ac:dyDescent="0.25">
      <c r="A237" s="24" t="s">
        <v>331</v>
      </c>
      <c r="C237" s="40"/>
      <c r="D237" s="40"/>
      <c r="E237" s="40"/>
      <c r="H237" s="22"/>
      <c r="L237" s="22"/>
      <c r="M237" s="22"/>
    </row>
    <row r="238" spans="1:14" hidden="1" outlineLevel="1" x14ac:dyDescent="0.25">
      <c r="A238" s="24" t="s">
        <v>332</v>
      </c>
      <c r="C238" s="40"/>
      <c r="D238" s="40"/>
      <c r="E238" s="40"/>
      <c r="H238" s="22"/>
      <c r="L238" s="22"/>
      <c r="M238" s="22"/>
    </row>
    <row r="239" spans="1:14" hidden="1" outlineLevel="1" x14ac:dyDescent="0.25">
      <c r="A239" s="24" t="s">
        <v>333</v>
      </c>
      <c r="D239"/>
      <c r="E239"/>
      <c r="F239" s="131"/>
      <c r="G239" s="131"/>
      <c r="H239" s="22"/>
      <c r="K239" s="64"/>
      <c r="L239" s="64"/>
      <c r="M239" s="64"/>
      <c r="N239" s="64"/>
    </row>
    <row r="240" spans="1:14" hidden="1" outlineLevel="1" x14ac:dyDescent="0.25">
      <c r="A240" s="24" t="s">
        <v>334</v>
      </c>
      <c r="D240"/>
      <c r="E240"/>
      <c r="F240" s="131"/>
      <c r="G240" s="131"/>
      <c r="H240" s="22"/>
      <c r="K240" s="64"/>
      <c r="L240" s="64"/>
      <c r="M240" s="64"/>
      <c r="N240" s="64"/>
    </row>
    <row r="241" spans="1:14" hidden="1" outlineLevel="1" x14ac:dyDescent="0.25">
      <c r="A241" s="24" t="s">
        <v>335</v>
      </c>
      <c r="D241"/>
      <c r="E241"/>
      <c r="F241" s="131"/>
      <c r="G241" s="131"/>
      <c r="H241" s="22"/>
      <c r="K241" s="64"/>
      <c r="L241" s="64"/>
      <c r="M241" s="64"/>
      <c r="N241" s="64"/>
    </row>
    <row r="242" spans="1:14" hidden="1" outlineLevel="1" x14ac:dyDescent="0.25">
      <c r="A242" s="24" t="s">
        <v>336</v>
      </c>
      <c r="D242"/>
      <c r="E242"/>
      <c r="F242" s="131"/>
      <c r="G242" s="131"/>
      <c r="H242" s="22"/>
      <c r="K242" s="64"/>
      <c r="L242" s="64"/>
      <c r="M242" s="64"/>
      <c r="N242" s="64"/>
    </row>
    <row r="243" spans="1:14" hidden="1" outlineLevel="1" x14ac:dyDescent="0.25">
      <c r="A243" s="24" t="s">
        <v>337</v>
      </c>
      <c r="D243"/>
      <c r="E243"/>
      <c r="F243" s="131"/>
      <c r="G243" s="131"/>
      <c r="H243" s="22"/>
      <c r="K243" s="64"/>
      <c r="L243" s="64"/>
      <c r="M243" s="64"/>
      <c r="N243" s="64"/>
    </row>
    <row r="244" spans="1:14" hidden="1" outlineLevel="1" x14ac:dyDescent="0.25">
      <c r="A244" s="24" t="s">
        <v>338</v>
      </c>
      <c r="D244"/>
      <c r="E244"/>
      <c r="F244" s="131"/>
      <c r="G244" s="131"/>
      <c r="H244" s="22"/>
      <c r="K244" s="64"/>
      <c r="L244" s="64"/>
      <c r="M244" s="64"/>
      <c r="N244" s="64"/>
    </row>
    <row r="245" spans="1:14" hidden="1" outlineLevel="1" x14ac:dyDescent="0.25">
      <c r="A245" s="24" t="s">
        <v>339</v>
      </c>
      <c r="D245"/>
      <c r="E245"/>
      <c r="F245" s="131"/>
      <c r="G245" s="131"/>
      <c r="H245" s="22"/>
      <c r="K245" s="64"/>
      <c r="L245" s="64"/>
      <c r="M245" s="64"/>
      <c r="N245" s="64"/>
    </row>
    <row r="246" spans="1:14" hidden="1" outlineLevel="1" x14ac:dyDescent="0.25">
      <c r="A246" s="24" t="s">
        <v>340</v>
      </c>
      <c r="D246"/>
      <c r="E246"/>
      <c r="F246" s="131"/>
      <c r="G246" s="131"/>
      <c r="H246" s="22"/>
      <c r="K246" s="64"/>
      <c r="L246" s="64"/>
      <c r="M246" s="64"/>
      <c r="N246" s="64"/>
    </row>
    <row r="247" spans="1:14" hidden="1" outlineLevel="1" x14ac:dyDescent="0.25">
      <c r="A247" s="24" t="s">
        <v>341</v>
      </c>
      <c r="D247"/>
      <c r="E247"/>
      <c r="F247" s="131"/>
      <c r="G247" s="131"/>
      <c r="H247" s="22"/>
      <c r="K247" s="64"/>
      <c r="L247" s="64"/>
      <c r="M247" s="64"/>
      <c r="N247" s="64"/>
    </row>
    <row r="248" spans="1:14" hidden="1" outlineLevel="1" x14ac:dyDescent="0.25">
      <c r="A248" s="24" t="s">
        <v>342</v>
      </c>
      <c r="D248"/>
      <c r="E248"/>
      <c r="F248" s="131"/>
      <c r="G248" s="131"/>
      <c r="H248" s="22"/>
      <c r="K248" s="64"/>
      <c r="L248" s="64"/>
      <c r="M248" s="64"/>
      <c r="N248" s="64"/>
    </row>
    <row r="249" spans="1:14" hidden="1" outlineLevel="1" x14ac:dyDescent="0.25">
      <c r="A249" s="24" t="s">
        <v>343</v>
      </c>
      <c r="D249"/>
      <c r="E249"/>
      <c r="F249" s="131"/>
      <c r="G249" s="131"/>
      <c r="H249" s="22"/>
      <c r="K249" s="64"/>
      <c r="L249" s="64"/>
      <c r="M249" s="64"/>
      <c r="N249" s="64"/>
    </row>
    <row r="250" spans="1:14" hidden="1" outlineLevel="1" x14ac:dyDescent="0.25">
      <c r="A250" s="24" t="s">
        <v>344</v>
      </c>
      <c r="D250"/>
      <c r="E250"/>
      <c r="F250" s="131"/>
      <c r="G250" s="131"/>
      <c r="H250" s="22"/>
      <c r="K250" s="64"/>
      <c r="L250" s="64"/>
      <c r="M250" s="64"/>
      <c r="N250" s="64"/>
    </row>
    <row r="251" spans="1:14" hidden="1" outlineLevel="1" x14ac:dyDescent="0.25">
      <c r="A251" s="24" t="s">
        <v>345</v>
      </c>
      <c r="D251"/>
      <c r="E251"/>
      <c r="F251" s="131"/>
      <c r="G251" s="131"/>
      <c r="H251" s="22"/>
      <c r="K251" s="64"/>
      <c r="L251" s="64"/>
      <c r="M251" s="64"/>
      <c r="N251" s="64"/>
    </row>
    <row r="252" spans="1:14" hidden="1" outlineLevel="1" x14ac:dyDescent="0.25">
      <c r="A252" s="24" t="s">
        <v>346</v>
      </c>
      <c r="D252"/>
      <c r="E252"/>
      <c r="F252" s="131"/>
      <c r="G252" s="131"/>
      <c r="H252" s="22"/>
      <c r="K252" s="64"/>
      <c r="L252" s="64"/>
      <c r="M252" s="64"/>
      <c r="N252" s="64"/>
    </row>
    <row r="253" spans="1:14" hidden="1" outlineLevel="1" x14ac:dyDescent="0.25">
      <c r="A253" s="24" t="s">
        <v>347</v>
      </c>
      <c r="D253"/>
      <c r="E253"/>
      <c r="F253" s="131"/>
      <c r="G253" s="131"/>
      <c r="H253" s="22"/>
      <c r="K253" s="64"/>
      <c r="L253" s="64"/>
      <c r="M253" s="64"/>
      <c r="N253" s="64"/>
    </row>
    <row r="254" spans="1:14" hidden="1" outlineLevel="1" x14ac:dyDescent="0.25">
      <c r="A254" s="24" t="s">
        <v>348</v>
      </c>
      <c r="D254"/>
      <c r="E254"/>
      <c r="F254" s="131"/>
      <c r="G254" s="131"/>
      <c r="H254" s="22"/>
      <c r="K254" s="64"/>
      <c r="L254" s="64"/>
      <c r="M254" s="64"/>
      <c r="N254" s="64"/>
    </row>
    <row r="255" spans="1:14" hidden="1" outlineLevel="1" x14ac:dyDescent="0.25">
      <c r="A255" s="24" t="s">
        <v>349</v>
      </c>
      <c r="D255"/>
      <c r="E255"/>
      <c r="F255" s="131"/>
      <c r="G255" s="131"/>
      <c r="H255" s="22"/>
      <c r="K255" s="64"/>
      <c r="L255" s="64"/>
      <c r="M255" s="64"/>
      <c r="N255" s="64"/>
    </row>
    <row r="256" spans="1:14" hidden="1" outlineLevel="1" x14ac:dyDescent="0.25">
      <c r="A256" s="24" t="s">
        <v>350</v>
      </c>
      <c r="D256"/>
      <c r="E256"/>
      <c r="F256" s="131"/>
      <c r="G256" s="131"/>
      <c r="H256" s="22"/>
      <c r="K256" s="64"/>
      <c r="L256" s="64"/>
      <c r="M256" s="64"/>
      <c r="N256" s="64"/>
    </row>
    <row r="257" spans="1:14" hidden="1" outlineLevel="1" x14ac:dyDescent="0.25">
      <c r="A257" s="24" t="s">
        <v>351</v>
      </c>
      <c r="D257"/>
      <c r="E257"/>
      <c r="F257" s="131"/>
      <c r="G257" s="131"/>
      <c r="H257" s="22"/>
      <c r="K257" s="64"/>
      <c r="L257" s="64"/>
      <c r="M257" s="64"/>
      <c r="N257" s="64"/>
    </row>
    <row r="258" spans="1:14" hidden="1" outlineLevel="1" x14ac:dyDescent="0.25">
      <c r="A258" s="24" t="s">
        <v>352</v>
      </c>
      <c r="D258"/>
      <c r="E258"/>
      <c r="F258" s="131"/>
      <c r="G258" s="131"/>
      <c r="H258" s="22"/>
      <c r="K258" s="64"/>
      <c r="L258" s="64"/>
      <c r="M258" s="64"/>
      <c r="N258" s="64"/>
    </row>
    <row r="259" spans="1:14" hidden="1" outlineLevel="1" x14ac:dyDescent="0.25">
      <c r="A259" s="24" t="s">
        <v>353</v>
      </c>
      <c r="D259"/>
      <c r="E259"/>
      <c r="F259" s="131"/>
      <c r="G259" s="131"/>
      <c r="H259" s="22"/>
      <c r="K259" s="64"/>
      <c r="L259" s="64"/>
      <c r="M259" s="64"/>
      <c r="N259" s="64"/>
    </row>
    <row r="260" spans="1:14" hidden="1" outlineLevel="1" x14ac:dyDescent="0.25">
      <c r="A260" s="24" t="s">
        <v>354</v>
      </c>
      <c r="D260"/>
      <c r="E260"/>
      <c r="F260" s="131"/>
      <c r="G260" s="131"/>
      <c r="H260" s="22"/>
      <c r="K260" s="64"/>
      <c r="L260" s="64"/>
      <c r="M260" s="64"/>
      <c r="N260" s="64"/>
    </row>
    <row r="261" spans="1:14" hidden="1" outlineLevel="1" x14ac:dyDescent="0.25">
      <c r="A261" s="24" t="s">
        <v>355</v>
      </c>
      <c r="D261"/>
      <c r="E261"/>
      <c r="F261" s="131"/>
      <c r="G261" s="131"/>
      <c r="H261" s="22"/>
      <c r="K261" s="64"/>
      <c r="L261" s="64"/>
      <c r="M261" s="64"/>
      <c r="N261" s="64"/>
    </row>
    <row r="262" spans="1:14" hidden="1" outlineLevel="1" x14ac:dyDescent="0.25">
      <c r="A262" s="24" t="s">
        <v>356</v>
      </c>
      <c r="D262"/>
      <c r="E262"/>
      <c r="F262" s="131"/>
      <c r="G262" s="131"/>
      <c r="H262" s="22"/>
      <c r="K262" s="64"/>
      <c r="L262" s="64"/>
      <c r="M262" s="64"/>
      <c r="N262" s="64"/>
    </row>
    <row r="263" spans="1:14" hidden="1" outlineLevel="1" x14ac:dyDescent="0.25">
      <c r="A263" s="24" t="s">
        <v>357</v>
      </c>
      <c r="D263"/>
      <c r="E263"/>
      <c r="F263" s="131"/>
      <c r="G263" s="131"/>
      <c r="H263" s="22"/>
      <c r="K263" s="64"/>
      <c r="L263" s="64"/>
      <c r="M263" s="64"/>
      <c r="N263" s="64"/>
    </row>
    <row r="264" spans="1:14" hidden="1" outlineLevel="1" x14ac:dyDescent="0.25">
      <c r="A264" s="24" t="s">
        <v>358</v>
      </c>
      <c r="D264"/>
      <c r="E264"/>
      <c r="F264" s="131"/>
      <c r="G264" s="131"/>
      <c r="H264" s="22"/>
      <c r="K264" s="64"/>
      <c r="L264" s="64"/>
      <c r="M264" s="64"/>
      <c r="N264" s="64"/>
    </row>
    <row r="265" spans="1:14" hidden="1" outlineLevel="1" x14ac:dyDescent="0.25">
      <c r="A265" s="24" t="s">
        <v>359</v>
      </c>
      <c r="D265"/>
      <c r="E265"/>
      <c r="F265" s="131"/>
      <c r="G265" s="131"/>
      <c r="H265" s="22"/>
      <c r="K265" s="64"/>
      <c r="L265" s="64"/>
      <c r="M265" s="64"/>
      <c r="N265" s="64"/>
    </row>
    <row r="266" spans="1:14" hidden="1" outlineLevel="1" x14ac:dyDescent="0.25">
      <c r="A266" s="24" t="s">
        <v>360</v>
      </c>
      <c r="D266"/>
      <c r="E266"/>
      <c r="F266" s="131"/>
      <c r="G266" s="131"/>
      <c r="H266" s="22"/>
      <c r="K266" s="64"/>
      <c r="L266" s="64"/>
      <c r="M266" s="64"/>
      <c r="N266" s="64"/>
    </row>
    <row r="267" spans="1:14" hidden="1" outlineLevel="1" x14ac:dyDescent="0.25">
      <c r="A267" s="24" t="s">
        <v>361</v>
      </c>
      <c r="D267"/>
      <c r="E267"/>
      <c r="F267" s="131"/>
      <c r="G267" s="131"/>
      <c r="H267" s="22"/>
      <c r="K267" s="64"/>
      <c r="L267" s="64"/>
      <c r="M267" s="64"/>
      <c r="N267" s="64"/>
    </row>
    <row r="268" spans="1:14" hidden="1" outlineLevel="1" x14ac:dyDescent="0.25">
      <c r="A268" s="24" t="s">
        <v>362</v>
      </c>
      <c r="D268"/>
      <c r="E268"/>
      <c r="F268" s="131"/>
      <c r="G268" s="131"/>
      <c r="H268" s="22"/>
      <c r="K268" s="64"/>
      <c r="L268" s="64"/>
      <c r="M268" s="64"/>
      <c r="N268" s="64"/>
    </row>
    <row r="269" spans="1:14" hidden="1" outlineLevel="1" x14ac:dyDescent="0.25">
      <c r="A269" s="24" t="s">
        <v>363</v>
      </c>
      <c r="D269"/>
      <c r="E269"/>
      <c r="F269" s="131"/>
      <c r="G269" s="131"/>
      <c r="H269" s="22"/>
      <c r="K269" s="64"/>
      <c r="L269" s="64"/>
      <c r="M269" s="64"/>
      <c r="N269" s="64"/>
    </row>
    <row r="270" spans="1:14" hidden="1" outlineLevel="1" x14ac:dyDescent="0.25">
      <c r="A270" s="24" t="s">
        <v>364</v>
      </c>
      <c r="D270"/>
      <c r="E270"/>
      <c r="F270" s="131"/>
      <c r="G270" s="131"/>
      <c r="H270" s="22"/>
      <c r="K270" s="64"/>
      <c r="L270" s="64"/>
      <c r="M270" s="64"/>
      <c r="N270" s="64"/>
    </row>
    <row r="271" spans="1:14" hidden="1" outlineLevel="1" x14ac:dyDescent="0.25">
      <c r="A271" s="24" t="s">
        <v>365</v>
      </c>
      <c r="D271"/>
      <c r="E271"/>
      <c r="F271" s="131"/>
      <c r="G271" s="131"/>
      <c r="H271" s="22"/>
      <c r="K271" s="64"/>
      <c r="L271" s="64"/>
      <c r="M271" s="64"/>
      <c r="N271" s="64"/>
    </row>
    <row r="272" spans="1:14" hidden="1" outlineLevel="1" x14ac:dyDescent="0.25">
      <c r="A272" s="24" t="s">
        <v>366</v>
      </c>
      <c r="D272"/>
      <c r="E272"/>
      <c r="F272" s="131"/>
      <c r="G272" s="131"/>
      <c r="H272" s="22"/>
      <c r="K272" s="64"/>
      <c r="L272" s="64"/>
      <c r="M272" s="64"/>
      <c r="N272" s="64"/>
    </row>
    <row r="273" spans="1:14" hidden="1" outlineLevel="1" x14ac:dyDescent="0.25">
      <c r="A273" s="24" t="s">
        <v>367</v>
      </c>
      <c r="D273"/>
      <c r="E273"/>
      <c r="F273" s="131"/>
      <c r="G273" s="131"/>
      <c r="H273" s="22"/>
      <c r="K273" s="64"/>
      <c r="L273" s="64"/>
      <c r="M273" s="64"/>
      <c r="N273" s="64"/>
    </row>
    <row r="274" spans="1:14" hidden="1" outlineLevel="1" x14ac:dyDescent="0.25">
      <c r="A274" s="24" t="s">
        <v>368</v>
      </c>
      <c r="D274"/>
      <c r="E274"/>
      <c r="F274" s="131"/>
      <c r="G274" s="131"/>
      <c r="H274" s="22"/>
      <c r="K274" s="64"/>
      <c r="L274" s="64"/>
      <c r="M274" s="64"/>
      <c r="N274" s="64"/>
    </row>
    <row r="275" spans="1:14" hidden="1" outlineLevel="1" x14ac:dyDescent="0.25">
      <c r="A275" s="24" t="s">
        <v>369</v>
      </c>
      <c r="D275"/>
      <c r="E275"/>
      <c r="F275" s="131"/>
      <c r="G275" s="131"/>
      <c r="H275" s="22"/>
      <c r="K275" s="64"/>
      <c r="L275" s="64"/>
      <c r="M275" s="64"/>
      <c r="N275" s="64"/>
    </row>
    <row r="276" spans="1:14" hidden="1" outlineLevel="1" x14ac:dyDescent="0.25">
      <c r="A276" s="24" t="s">
        <v>370</v>
      </c>
      <c r="D276"/>
      <c r="E276"/>
      <c r="F276" s="131"/>
      <c r="G276" s="131"/>
      <c r="H276" s="22"/>
      <c r="K276" s="64"/>
      <c r="L276" s="64"/>
      <c r="M276" s="64"/>
      <c r="N276" s="64"/>
    </row>
    <row r="277" spans="1:14" hidden="1" outlineLevel="1" x14ac:dyDescent="0.25">
      <c r="A277" s="24" t="s">
        <v>371</v>
      </c>
      <c r="D277"/>
      <c r="E277"/>
      <c r="F277" s="131"/>
      <c r="G277" s="131"/>
      <c r="H277" s="22"/>
      <c r="K277" s="64"/>
      <c r="L277" s="64"/>
      <c r="M277" s="64"/>
      <c r="N277" s="64"/>
    </row>
    <row r="278" spans="1:14" hidden="1" outlineLevel="1" x14ac:dyDescent="0.25">
      <c r="A278" s="24" t="s">
        <v>372</v>
      </c>
      <c r="D278"/>
      <c r="E278"/>
      <c r="F278" s="131"/>
      <c r="G278" s="131"/>
      <c r="H278" s="22"/>
      <c r="K278" s="64"/>
      <c r="L278" s="64"/>
      <c r="M278" s="64"/>
      <c r="N278" s="64"/>
    </row>
    <row r="279" spans="1:14" hidden="1" outlineLevel="1" x14ac:dyDescent="0.25">
      <c r="A279" s="24" t="s">
        <v>373</v>
      </c>
      <c r="D279"/>
      <c r="E279"/>
      <c r="F279" s="131"/>
      <c r="G279" s="131"/>
      <c r="H279" s="22"/>
      <c r="K279" s="64"/>
      <c r="L279" s="64"/>
      <c r="M279" s="64"/>
      <c r="N279" s="64"/>
    </row>
    <row r="280" spans="1:14" hidden="1" outlineLevel="1" x14ac:dyDescent="0.25">
      <c r="A280" s="24" t="s">
        <v>374</v>
      </c>
      <c r="D280"/>
      <c r="E280"/>
      <c r="F280" s="131"/>
      <c r="G280" s="131"/>
      <c r="H280" s="22"/>
      <c r="K280" s="64"/>
      <c r="L280" s="64"/>
      <c r="M280" s="64"/>
      <c r="N280" s="64"/>
    </row>
    <row r="281" spans="1:14" hidden="1" outlineLevel="1" x14ac:dyDescent="0.25">
      <c r="A281" s="24" t="s">
        <v>375</v>
      </c>
      <c r="D281"/>
      <c r="E281"/>
      <c r="F281" s="131"/>
      <c r="G281" s="131"/>
      <c r="H281" s="22"/>
      <c r="K281" s="64"/>
      <c r="L281" s="64"/>
      <c r="M281" s="64"/>
      <c r="N281" s="64"/>
    </row>
    <row r="282" spans="1:14" hidden="1" outlineLevel="1" x14ac:dyDescent="0.25">
      <c r="A282" s="24" t="s">
        <v>376</v>
      </c>
      <c r="D282"/>
      <c r="E282"/>
      <c r="F282" s="131"/>
      <c r="G282" s="131"/>
      <c r="H282" s="22"/>
      <c r="K282" s="64"/>
      <c r="L282" s="64"/>
      <c r="M282" s="64"/>
      <c r="N282" s="64"/>
    </row>
    <row r="283" spans="1:14" hidden="1" outlineLevel="1" x14ac:dyDescent="0.25">
      <c r="A283" s="24" t="s">
        <v>377</v>
      </c>
      <c r="D283"/>
      <c r="E283"/>
      <c r="F283" s="131"/>
      <c r="G283" s="131"/>
      <c r="H283" s="22"/>
      <c r="K283" s="64"/>
      <c r="L283" s="64"/>
      <c r="M283" s="64"/>
      <c r="N283" s="64"/>
    </row>
    <row r="284" spans="1:14" hidden="1" outlineLevel="1" x14ac:dyDescent="0.25">
      <c r="A284" s="24" t="s">
        <v>378</v>
      </c>
      <c r="D284"/>
      <c r="E284"/>
      <c r="F284" s="131"/>
      <c r="G284" s="131"/>
      <c r="H284" s="22"/>
      <c r="K284" s="64"/>
      <c r="L284" s="64"/>
      <c r="M284" s="64"/>
      <c r="N284" s="64"/>
    </row>
    <row r="285" spans="1:14" ht="37.5" collapsed="1" x14ac:dyDescent="0.25">
      <c r="A285" s="35"/>
      <c r="B285" s="35" t="s">
        <v>379</v>
      </c>
      <c r="C285" s="35" t="s">
        <v>1</v>
      </c>
      <c r="D285" s="35" t="s">
        <v>1</v>
      </c>
      <c r="E285" s="35"/>
      <c r="F285" s="122"/>
      <c r="G285" s="123"/>
      <c r="H285" s="22"/>
      <c r="I285" s="28"/>
      <c r="J285" s="28"/>
      <c r="K285" s="28"/>
      <c r="L285" s="28"/>
      <c r="M285" s="30"/>
    </row>
    <row r="286" spans="1:14" ht="18.75" x14ac:dyDescent="0.25">
      <c r="A286" s="65" t="s">
        <v>380</v>
      </c>
      <c r="B286" s="66"/>
      <c r="C286" s="66"/>
      <c r="D286" s="66"/>
      <c r="E286" s="66"/>
      <c r="F286" s="132"/>
      <c r="G286" s="133"/>
      <c r="H286" s="22"/>
      <c r="I286" s="28"/>
      <c r="J286" s="28"/>
      <c r="K286" s="28"/>
      <c r="L286" s="28"/>
      <c r="M286" s="30"/>
    </row>
    <row r="287" spans="1:14" ht="18.75" x14ac:dyDescent="0.25">
      <c r="A287" s="65" t="s">
        <v>381</v>
      </c>
      <c r="B287" s="66"/>
      <c r="C287" s="66"/>
      <c r="D287" s="66"/>
      <c r="E287" s="66"/>
      <c r="F287" s="132"/>
      <c r="G287" s="133"/>
      <c r="H287" s="22"/>
      <c r="I287" s="28"/>
      <c r="J287" s="28"/>
      <c r="K287" s="28"/>
      <c r="L287" s="28"/>
      <c r="M287" s="30"/>
    </row>
    <row r="288" spans="1:14" x14ac:dyDescent="0.25">
      <c r="A288" s="24" t="s">
        <v>382</v>
      </c>
      <c r="B288" s="38" t="s">
        <v>383</v>
      </c>
      <c r="C288" s="67">
        <f>ROW(B38)</f>
        <v>38</v>
      </c>
      <c r="D288" s="59"/>
      <c r="E288" s="59"/>
      <c r="F288" s="110"/>
      <c r="G288" s="110"/>
      <c r="H288" s="22"/>
      <c r="I288" s="38"/>
      <c r="J288" s="67"/>
      <c r="L288" s="59"/>
      <c r="M288" s="59"/>
      <c r="N288" s="59"/>
    </row>
    <row r="289" spans="1:14" x14ac:dyDescent="0.25">
      <c r="A289" s="24" t="s">
        <v>384</v>
      </c>
      <c r="B289" s="38" t="s">
        <v>385</v>
      </c>
      <c r="C289" s="67">
        <f>ROW(B39)</f>
        <v>39</v>
      </c>
      <c r="E289" s="59"/>
      <c r="F289" s="110"/>
      <c r="H289" s="22"/>
      <c r="I289" s="38"/>
      <c r="J289" s="67"/>
      <c r="L289" s="59"/>
      <c r="M289" s="59"/>
    </row>
    <row r="290" spans="1:14" x14ac:dyDescent="0.2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388</v>
      </c>
      <c r="B291" s="38" t="s">
        <v>389</v>
      </c>
      <c r="C291" s="67">
        <f>ROW(B52)</f>
        <v>52</v>
      </c>
      <c r="H291" s="22"/>
      <c r="I291" s="38"/>
      <c r="J291" s="67"/>
    </row>
    <row r="292" spans="1:14" x14ac:dyDescent="0.2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394</v>
      </c>
      <c r="B294" s="38" t="s">
        <v>395</v>
      </c>
      <c r="C294" s="67">
        <f>ROW(B111)</f>
        <v>111</v>
      </c>
      <c r="F294" s="134"/>
      <c r="H294" s="22"/>
      <c r="I294" s="38"/>
      <c r="J294" s="67"/>
      <c r="M294" s="68"/>
    </row>
    <row r="295" spans="1:14" x14ac:dyDescent="0.25">
      <c r="A295" s="24" t="s">
        <v>396</v>
      </c>
      <c r="B295" s="38" t="s">
        <v>397</v>
      </c>
      <c r="C295" s="67">
        <f>ROW(B163)</f>
        <v>163</v>
      </c>
      <c r="E295" s="68"/>
      <c r="F295" s="134"/>
      <c r="H295" s="22"/>
      <c r="I295" s="38"/>
      <c r="J295" s="67"/>
      <c r="L295" s="68"/>
      <c r="M295" s="68"/>
    </row>
    <row r="296" spans="1:14" x14ac:dyDescent="0.25">
      <c r="A296" s="24" t="s">
        <v>398</v>
      </c>
      <c r="B296" s="38" t="s">
        <v>399</v>
      </c>
      <c r="C296" s="67">
        <f>ROW(B137)</f>
        <v>137</v>
      </c>
      <c r="E296" s="68"/>
      <c r="F296" s="134"/>
      <c r="H296" s="22"/>
      <c r="I296" s="38"/>
      <c r="J296" s="67"/>
      <c r="L296" s="68"/>
      <c r="M296" s="68"/>
    </row>
    <row r="297" spans="1:14" ht="30" x14ac:dyDescent="0.25">
      <c r="A297" s="24" t="s">
        <v>400</v>
      </c>
      <c r="B297" s="24" t="s">
        <v>401</v>
      </c>
      <c r="C297" s="67" t="str">
        <f>ROW('C. HTT Harmonised Glossary'!B18)&amp;" for Harmonised Glossary"</f>
        <v>18 for Harmonised Glossary</v>
      </c>
      <c r="E297" s="68"/>
      <c r="H297" s="22"/>
      <c r="J297" s="67"/>
      <c r="L297" s="68"/>
    </row>
    <row r="298" spans="1:14" x14ac:dyDescent="0.25">
      <c r="A298" s="24" t="s">
        <v>402</v>
      </c>
      <c r="B298" s="38" t="s">
        <v>403</v>
      </c>
      <c r="C298" s="67">
        <f>ROW(B65)</f>
        <v>65</v>
      </c>
      <c r="E298" s="68"/>
      <c r="H298" s="22"/>
      <c r="I298" s="38"/>
      <c r="J298" s="67"/>
      <c r="L298" s="68"/>
    </row>
    <row r="299" spans="1:14" x14ac:dyDescent="0.25">
      <c r="A299" s="24" t="s">
        <v>404</v>
      </c>
      <c r="B299" s="38" t="s">
        <v>405</v>
      </c>
      <c r="C299" s="67">
        <f>ROW(B88)</f>
        <v>88</v>
      </c>
      <c r="E299" s="68"/>
      <c r="H299" s="22"/>
      <c r="I299" s="38"/>
      <c r="J299" s="67"/>
      <c r="L299" s="68"/>
    </row>
    <row r="300" spans="1:14" x14ac:dyDescent="0.2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408</v>
      </c>
      <c r="B301" s="38"/>
      <c r="C301" s="67"/>
      <c r="D301" s="67"/>
      <c r="E301" s="68"/>
      <c r="H301" s="22"/>
      <c r="I301" s="38"/>
      <c r="J301" s="67"/>
      <c r="K301" s="67"/>
      <c r="L301" s="68"/>
    </row>
    <row r="302" spans="1:14" hidden="1" outlineLevel="1" x14ac:dyDescent="0.25">
      <c r="A302" s="24" t="s">
        <v>409</v>
      </c>
      <c r="B302" s="38"/>
      <c r="C302" s="67"/>
      <c r="D302" s="67"/>
      <c r="E302" s="68"/>
      <c r="H302" s="22"/>
      <c r="I302" s="38"/>
      <c r="J302" s="67"/>
      <c r="K302" s="67"/>
      <c r="L302" s="68"/>
    </row>
    <row r="303" spans="1:14" hidden="1" outlineLevel="1" x14ac:dyDescent="0.25">
      <c r="A303" s="24" t="s">
        <v>410</v>
      </c>
      <c r="B303" s="38"/>
      <c r="C303" s="67"/>
      <c r="D303" s="67"/>
      <c r="E303" s="68"/>
      <c r="H303" s="22"/>
      <c r="I303" s="38"/>
      <c r="J303" s="67"/>
      <c r="K303" s="67"/>
      <c r="L303" s="68"/>
    </row>
    <row r="304" spans="1:14" hidden="1" outlineLevel="1" x14ac:dyDescent="0.25">
      <c r="A304" s="24" t="s">
        <v>411</v>
      </c>
      <c r="B304" s="38"/>
      <c r="C304" s="67"/>
      <c r="D304" s="67"/>
      <c r="E304" s="68"/>
      <c r="H304" s="22"/>
      <c r="I304" s="38"/>
      <c r="J304" s="67"/>
      <c r="K304" s="67"/>
      <c r="L304" s="68"/>
    </row>
    <row r="305" spans="1:13" hidden="1" outlineLevel="1" x14ac:dyDescent="0.25">
      <c r="A305" s="24" t="s">
        <v>412</v>
      </c>
      <c r="B305" s="38"/>
      <c r="C305" s="67"/>
      <c r="D305" s="67"/>
      <c r="E305" s="68"/>
      <c r="H305" s="22"/>
      <c r="I305" s="38"/>
      <c r="J305" s="67"/>
      <c r="K305" s="67"/>
      <c r="L305" s="68"/>
    </row>
    <row r="306" spans="1:13" hidden="1" outlineLevel="1" x14ac:dyDescent="0.25">
      <c r="A306" s="24" t="s">
        <v>413</v>
      </c>
      <c r="B306" s="38"/>
      <c r="C306" s="67"/>
      <c r="D306" s="67"/>
      <c r="E306" s="68"/>
      <c r="H306" s="22"/>
      <c r="I306" s="38"/>
      <c r="J306" s="67"/>
      <c r="K306" s="67"/>
      <c r="L306" s="68"/>
    </row>
    <row r="307" spans="1:13" hidden="1" outlineLevel="1" x14ac:dyDescent="0.25">
      <c r="A307" s="24" t="s">
        <v>414</v>
      </c>
      <c r="B307" s="38"/>
      <c r="C307" s="67"/>
      <c r="D307" s="67"/>
      <c r="E307" s="68"/>
      <c r="H307" s="22"/>
      <c r="I307" s="38"/>
      <c r="J307" s="67"/>
      <c r="K307" s="67"/>
      <c r="L307" s="68"/>
    </row>
    <row r="308" spans="1:13" hidden="1" outlineLevel="1" x14ac:dyDescent="0.25">
      <c r="A308" s="24" t="s">
        <v>415</v>
      </c>
      <c r="B308" s="38"/>
      <c r="C308" s="67"/>
      <c r="D308" s="67"/>
      <c r="E308" s="68"/>
      <c r="H308" s="22"/>
      <c r="I308" s="38"/>
      <c r="J308" s="67"/>
      <c r="K308" s="67"/>
      <c r="L308" s="68"/>
    </row>
    <row r="309" spans="1:13" hidden="1" outlineLevel="1" x14ac:dyDescent="0.25">
      <c r="A309" s="24" t="s">
        <v>416</v>
      </c>
      <c r="B309" s="38"/>
      <c r="C309" s="67"/>
      <c r="D309" s="67"/>
      <c r="E309" s="68"/>
      <c r="H309" s="22"/>
      <c r="I309" s="38"/>
      <c r="J309" s="67"/>
      <c r="K309" s="67"/>
      <c r="L309" s="68"/>
    </row>
    <row r="310" spans="1:13" hidden="1" outlineLevel="1" x14ac:dyDescent="0.25">
      <c r="A310" s="24" t="s">
        <v>417</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418</v>
      </c>
      <c r="H312" s="22"/>
      <c r="I312" s="46"/>
      <c r="J312" s="67"/>
    </row>
    <row r="313" spans="1:13" outlineLevel="1" x14ac:dyDescent="0.25">
      <c r="A313" s="24" t="s">
        <v>419</v>
      </c>
      <c r="B313" s="46"/>
      <c r="C313" s="67"/>
      <c r="H313" s="22"/>
      <c r="I313" s="46"/>
      <c r="J313" s="67"/>
    </row>
    <row r="314" spans="1:13" outlineLevel="1" x14ac:dyDescent="0.25">
      <c r="A314" s="24" t="s">
        <v>420</v>
      </c>
      <c r="B314" s="46"/>
      <c r="C314" s="67"/>
      <c r="H314" s="22"/>
      <c r="I314" s="46"/>
      <c r="J314" s="67"/>
    </row>
    <row r="315" spans="1:13" outlineLevel="1" x14ac:dyDescent="0.25">
      <c r="A315" s="24" t="s">
        <v>421</v>
      </c>
      <c r="B315" s="46"/>
      <c r="C315" s="67"/>
      <c r="H315" s="22"/>
      <c r="I315" s="46"/>
      <c r="J315" s="67"/>
    </row>
    <row r="316" spans="1:13" outlineLevel="1" x14ac:dyDescent="0.25">
      <c r="A316" s="24" t="s">
        <v>422</v>
      </c>
      <c r="B316" s="46"/>
      <c r="C316" s="67"/>
      <c r="H316" s="22"/>
      <c r="I316" s="46"/>
      <c r="J316" s="67"/>
    </row>
    <row r="317" spans="1:13" outlineLevel="1" x14ac:dyDescent="0.25">
      <c r="A317" s="24" t="s">
        <v>423</v>
      </c>
      <c r="B317" s="46"/>
      <c r="C317" s="67"/>
      <c r="H317" s="22"/>
      <c r="I317" s="46"/>
      <c r="J317" s="67"/>
    </row>
    <row r="318" spans="1:13" outlineLevel="1" x14ac:dyDescent="0.25">
      <c r="A318" s="24" t="s">
        <v>424</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425</v>
      </c>
      <c r="C320" s="42"/>
      <c r="D320" s="42"/>
      <c r="E320" s="44"/>
      <c r="F320" s="124"/>
      <c r="G320" s="124"/>
      <c r="H320" s="22"/>
      <c r="L320" s="22"/>
      <c r="M320" s="22"/>
    </row>
    <row r="321" spans="1:8" outlineLevel="1" x14ac:dyDescent="0.25">
      <c r="A321" s="24" t="s">
        <v>426</v>
      </c>
      <c r="B321" s="38" t="s">
        <v>427</v>
      </c>
      <c r="C321" s="38"/>
      <c r="H321" s="22"/>
    </row>
    <row r="322" spans="1:8" outlineLevel="1" x14ac:dyDescent="0.25">
      <c r="A322" s="24" t="s">
        <v>428</v>
      </c>
      <c r="B322" s="38" t="s">
        <v>429</v>
      </c>
      <c r="C322" s="38"/>
      <c r="H322" s="22"/>
    </row>
    <row r="323" spans="1:8" outlineLevel="1" x14ac:dyDescent="0.25">
      <c r="A323" s="24" t="s">
        <v>430</v>
      </c>
      <c r="B323" s="38" t="s">
        <v>431</v>
      </c>
      <c r="C323" s="38"/>
      <c r="H323" s="22"/>
    </row>
    <row r="324" spans="1:8" outlineLevel="1" x14ac:dyDescent="0.25">
      <c r="A324" s="24" t="s">
        <v>432</v>
      </c>
      <c r="B324" s="38" t="s">
        <v>433</v>
      </c>
      <c r="H324" s="22"/>
    </row>
    <row r="325" spans="1:8" outlineLevel="1" x14ac:dyDescent="0.25">
      <c r="A325" s="24" t="s">
        <v>434</v>
      </c>
      <c r="B325" s="38" t="s">
        <v>435</v>
      </c>
      <c r="H325" s="22"/>
    </row>
    <row r="326" spans="1:8" outlineLevel="1" x14ac:dyDescent="0.25">
      <c r="A326" s="24" t="s">
        <v>436</v>
      </c>
      <c r="B326" s="38" t="s">
        <v>437</v>
      </c>
      <c r="H326" s="22"/>
    </row>
    <row r="327" spans="1:8" outlineLevel="1" x14ac:dyDescent="0.25">
      <c r="A327" s="24" t="s">
        <v>438</v>
      </c>
      <c r="B327" s="38" t="s">
        <v>439</v>
      </c>
      <c r="H327" s="22"/>
    </row>
    <row r="328" spans="1:8" outlineLevel="1" x14ac:dyDescent="0.25">
      <c r="A328" s="24" t="s">
        <v>440</v>
      </c>
      <c r="B328" s="38" t="s">
        <v>441</v>
      </c>
      <c r="H328" s="22"/>
    </row>
    <row r="329" spans="1:8" outlineLevel="1" x14ac:dyDescent="0.25">
      <c r="A329" s="24" t="s">
        <v>442</v>
      </c>
      <c r="B329" s="38" t="s">
        <v>443</v>
      </c>
      <c r="H329" s="22"/>
    </row>
    <row r="330" spans="1:8" outlineLevel="1" x14ac:dyDescent="0.25">
      <c r="A330" s="24" t="s">
        <v>444</v>
      </c>
      <c r="B330" s="53" t="s">
        <v>445</v>
      </c>
      <c r="H330" s="22"/>
    </row>
    <row r="331" spans="1:8" outlineLevel="1" x14ac:dyDescent="0.25">
      <c r="A331" s="24" t="s">
        <v>446</v>
      </c>
      <c r="B331" s="53"/>
      <c r="H331" s="22"/>
    </row>
    <row r="332" spans="1:8" outlineLevel="1" x14ac:dyDescent="0.25">
      <c r="A332" s="24" t="s">
        <v>447</v>
      </c>
      <c r="B332" s="53"/>
      <c r="H332" s="22"/>
    </row>
    <row r="333" spans="1:8" outlineLevel="1" x14ac:dyDescent="0.25">
      <c r="A333" s="24" t="s">
        <v>448</v>
      </c>
      <c r="B333" s="53"/>
      <c r="H333" s="22"/>
    </row>
    <row r="334" spans="1:8" outlineLevel="1" x14ac:dyDescent="0.25">
      <c r="A334" s="24" t="s">
        <v>449</v>
      </c>
      <c r="B334" s="53"/>
      <c r="H334" s="22"/>
    </row>
    <row r="335" spans="1:8" outlineLevel="1" x14ac:dyDescent="0.25">
      <c r="A335" s="24" t="s">
        <v>450</v>
      </c>
      <c r="B335" s="53"/>
      <c r="H335" s="22"/>
    </row>
    <row r="336" spans="1:8" outlineLevel="1" x14ac:dyDescent="0.25">
      <c r="A336" s="24" t="s">
        <v>451</v>
      </c>
      <c r="B336" s="53"/>
      <c r="H336" s="22"/>
    </row>
    <row r="337" spans="1:8" outlineLevel="1" x14ac:dyDescent="0.25">
      <c r="A337" s="24" t="s">
        <v>452</v>
      </c>
      <c r="B337" s="53"/>
      <c r="H337" s="22"/>
    </row>
    <row r="338" spans="1:8" outlineLevel="1" x14ac:dyDescent="0.25">
      <c r="A338" s="24" t="s">
        <v>453</v>
      </c>
      <c r="B338" s="53"/>
      <c r="H338" s="22"/>
    </row>
    <row r="339" spans="1:8" outlineLevel="1" x14ac:dyDescent="0.25">
      <c r="A339" s="24" t="s">
        <v>454</v>
      </c>
      <c r="B339" s="53"/>
      <c r="H339" s="22"/>
    </row>
    <row r="340" spans="1:8" outlineLevel="1" x14ac:dyDescent="0.25">
      <c r="A340" s="24" t="s">
        <v>455</v>
      </c>
      <c r="B340" s="53"/>
      <c r="H340" s="22"/>
    </row>
    <row r="341" spans="1:8" outlineLevel="1" x14ac:dyDescent="0.25">
      <c r="A341" s="24" t="s">
        <v>456</v>
      </c>
      <c r="B341" s="53"/>
      <c r="H341" s="22"/>
    </row>
    <row r="342" spans="1:8" outlineLevel="1" x14ac:dyDescent="0.25">
      <c r="A342" s="24" t="s">
        <v>457</v>
      </c>
      <c r="B342" s="53"/>
      <c r="H342" s="22"/>
    </row>
    <row r="343" spans="1:8" outlineLevel="1" x14ac:dyDescent="0.25">
      <c r="A343" s="24" t="s">
        <v>458</v>
      </c>
      <c r="B343" s="53"/>
      <c r="H343" s="22"/>
    </row>
    <row r="344" spans="1:8" outlineLevel="1" x14ac:dyDescent="0.25">
      <c r="A344" s="24" t="s">
        <v>459</v>
      </c>
      <c r="B344" s="53"/>
      <c r="H344" s="22"/>
    </row>
    <row r="345" spans="1:8" outlineLevel="1" x14ac:dyDescent="0.25">
      <c r="A345" s="24" t="s">
        <v>460</v>
      </c>
      <c r="B345" s="53"/>
      <c r="H345" s="22"/>
    </row>
    <row r="346" spans="1:8" outlineLevel="1" x14ac:dyDescent="0.25">
      <c r="A346" s="24" t="s">
        <v>461</v>
      </c>
      <c r="B346" s="53"/>
      <c r="H346" s="22"/>
    </row>
    <row r="347" spans="1:8" outlineLevel="1" x14ac:dyDescent="0.25">
      <c r="A347" s="24" t="s">
        <v>462</v>
      </c>
      <c r="B347" s="53"/>
      <c r="H347" s="22"/>
    </row>
    <row r="348" spans="1:8" outlineLevel="1" x14ac:dyDescent="0.25">
      <c r="A348" s="24" t="s">
        <v>463</v>
      </c>
      <c r="B348" s="53"/>
      <c r="H348" s="22"/>
    </row>
    <row r="349" spans="1:8" outlineLevel="1" x14ac:dyDescent="0.25">
      <c r="A349" s="24" t="s">
        <v>464</v>
      </c>
      <c r="B349" s="53"/>
      <c r="H349" s="22"/>
    </row>
    <row r="350" spans="1:8" outlineLevel="1" x14ac:dyDescent="0.25">
      <c r="A350" s="24" t="s">
        <v>465</v>
      </c>
      <c r="B350" s="53"/>
      <c r="H350" s="22"/>
    </row>
    <row r="351" spans="1:8" outlineLevel="1" x14ac:dyDescent="0.25">
      <c r="A351" s="24" t="s">
        <v>466</v>
      </c>
      <c r="B351" s="53"/>
      <c r="H351" s="22"/>
    </row>
    <row r="352" spans="1:8" outlineLevel="1" x14ac:dyDescent="0.25">
      <c r="A352" s="24" t="s">
        <v>467</v>
      </c>
      <c r="B352" s="53"/>
      <c r="H352" s="22"/>
    </row>
    <row r="353" spans="1:8" outlineLevel="1" x14ac:dyDescent="0.25">
      <c r="A353" s="24" t="s">
        <v>468</v>
      </c>
      <c r="B353" s="53"/>
      <c r="H353" s="22"/>
    </row>
    <row r="354" spans="1:8" outlineLevel="1" x14ac:dyDescent="0.25">
      <c r="A354" s="24" t="s">
        <v>469</v>
      </c>
      <c r="B354" s="53"/>
      <c r="H354" s="22"/>
    </row>
    <row r="355" spans="1:8" outlineLevel="1" x14ac:dyDescent="0.25">
      <c r="A355" s="24" t="s">
        <v>470</v>
      </c>
      <c r="B355" s="53"/>
      <c r="H355" s="22"/>
    </row>
    <row r="356" spans="1:8" outlineLevel="1" x14ac:dyDescent="0.25">
      <c r="A356" s="24" t="s">
        <v>471</v>
      </c>
      <c r="B356" s="53"/>
      <c r="H356" s="22"/>
    </row>
    <row r="357" spans="1:8" outlineLevel="1" x14ac:dyDescent="0.25">
      <c r="A357" s="24" t="s">
        <v>472</v>
      </c>
      <c r="B357" s="53"/>
      <c r="H357" s="22"/>
    </row>
    <row r="358" spans="1:8" outlineLevel="1" x14ac:dyDescent="0.25">
      <c r="A358" s="24" t="s">
        <v>473</v>
      </c>
      <c r="B358" s="53"/>
      <c r="H358" s="22"/>
    </row>
    <row r="359" spans="1:8" outlineLevel="1" x14ac:dyDescent="0.25">
      <c r="A359" s="24" t="s">
        <v>474</v>
      </c>
      <c r="B359" s="53"/>
      <c r="H359" s="22"/>
    </row>
    <row r="360" spans="1:8" outlineLevel="1" x14ac:dyDescent="0.25">
      <c r="A360" s="24" t="s">
        <v>475</v>
      </c>
      <c r="B360" s="53"/>
      <c r="H360" s="22"/>
    </row>
    <row r="361" spans="1:8" outlineLevel="1" x14ac:dyDescent="0.25">
      <c r="A361" s="24" t="s">
        <v>476</v>
      </c>
      <c r="B361" s="53"/>
      <c r="H361" s="22"/>
    </row>
    <row r="362" spans="1:8" outlineLevel="1" x14ac:dyDescent="0.25">
      <c r="A362" s="24" t="s">
        <v>477</v>
      </c>
      <c r="B362" s="53"/>
      <c r="H362" s="22"/>
    </row>
    <row r="363" spans="1:8" outlineLevel="1" x14ac:dyDescent="0.25">
      <c r="A363" s="24" t="s">
        <v>478</v>
      </c>
      <c r="B363" s="53"/>
      <c r="H363" s="22"/>
    </row>
    <row r="364" spans="1:8" outlineLevel="1" x14ac:dyDescent="0.25">
      <c r="A364" s="24" t="s">
        <v>479</v>
      </c>
      <c r="B364" s="53"/>
      <c r="H364" s="22"/>
    </row>
    <row r="365" spans="1:8" outlineLevel="1" x14ac:dyDescent="0.25">
      <c r="A365" s="24" t="s">
        <v>480</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F68"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344" zoomScale="80" zoomScaleNormal="80" workbookViewId="0">
      <selection activeCell="C367" sqref="C367"/>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481</v>
      </c>
      <c r="B1" s="21"/>
      <c r="C1" s="22"/>
      <c r="D1" s="22"/>
      <c r="E1" s="22"/>
      <c r="F1" s="567" t="s">
        <v>1922</v>
      </c>
    </row>
    <row r="2" spans="1:7" ht="15.75" thickBot="1" x14ac:dyDescent="0.3">
      <c r="A2" s="22"/>
      <c r="B2" s="22"/>
      <c r="C2" s="22"/>
      <c r="D2" s="22"/>
      <c r="E2" s="22"/>
      <c r="F2" s="113"/>
    </row>
    <row r="3" spans="1:7" ht="19.5" thickBot="1" x14ac:dyDescent="0.3">
      <c r="A3" s="25"/>
      <c r="B3" s="26" t="s">
        <v>22</v>
      </c>
      <c r="C3" s="27" t="s">
        <v>1333</v>
      </c>
      <c r="D3" s="25"/>
      <c r="E3" s="25"/>
      <c r="F3" s="113"/>
      <c r="G3" s="120"/>
    </row>
    <row r="4" spans="1:7" ht="15.75" thickBot="1" x14ac:dyDescent="0.3"/>
    <row r="5" spans="1:7" ht="18.75" x14ac:dyDescent="0.25">
      <c r="A5" s="28"/>
      <c r="B5" s="29" t="s">
        <v>482</v>
      </c>
      <c r="C5" s="28"/>
      <c r="E5" s="30"/>
      <c r="F5" s="121"/>
    </row>
    <row r="6" spans="1:7" x14ac:dyDescent="0.25">
      <c r="B6" s="31" t="s">
        <v>483</v>
      </c>
    </row>
    <row r="7" spans="1:7" x14ac:dyDescent="0.25">
      <c r="B7" s="70" t="s">
        <v>484</v>
      </c>
    </row>
    <row r="8" spans="1:7" ht="15.75" thickBot="1" x14ac:dyDescent="0.3">
      <c r="B8" s="71" t="s">
        <v>485</v>
      </c>
    </row>
    <row r="9" spans="1:7" x14ac:dyDescent="0.25">
      <c r="B9" s="34"/>
    </row>
    <row r="10" spans="1:7" ht="37.5" x14ac:dyDescent="0.25">
      <c r="A10" s="35" t="s">
        <v>31</v>
      </c>
      <c r="B10" s="35" t="s">
        <v>483</v>
      </c>
      <c r="C10" s="36"/>
      <c r="D10" s="36"/>
      <c r="E10" s="36"/>
      <c r="F10" s="122"/>
      <c r="G10" s="123"/>
    </row>
    <row r="11" spans="1:7" ht="15" customHeight="1" x14ac:dyDescent="0.25">
      <c r="A11" s="42"/>
      <c r="B11" s="43" t="s">
        <v>486</v>
      </c>
      <c r="C11" s="42" t="s">
        <v>61</v>
      </c>
      <c r="D11" s="42"/>
      <c r="E11" s="42"/>
      <c r="F11" s="124" t="s">
        <v>487</v>
      </c>
      <c r="G11" s="124"/>
    </row>
    <row r="12" spans="1:7" x14ac:dyDescent="0.25">
      <c r="A12" s="24" t="s">
        <v>488</v>
      </c>
      <c r="B12" s="24" t="s">
        <v>489</v>
      </c>
      <c r="C12" s="101">
        <v>39876.538499380069</v>
      </c>
      <c r="F12" s="115">
        <f>IF($C$15=0,"",IF(C12="[for completion]","",C12/$C$15))</f>
        <v>0.98744317886126109</v>
      </c>
    </row>
    <row r="13" spans="1:7" x14ac:dyDescent="0.25">
      <c r="A13" s="24" t="s">
        <v>490</v>
      </c>
      <c r="B13" s="24" t="s">
        <v>491</v>
      </c>
      <c r="C13" s="101">
        <v>507.09</v>
      </c>
      <c r="F13" s="115">
        <f>IF($C$15=0,"",IF(C13="[for completion]","",C13/$C$15))</f>
        <v>1.255682113873904E-2</v>
      </c>
    </row>
    <row r="14" spans="1:7" x14ac:dyDescent="0.25">
      <c r="A14" s="24" t="s">
        <v>492</v>
      </c>
      <c r="B14" s="24" t="s">
        <v>92</v>
      </c>
      <c r="C14" s="109"/>
      <c r="F14" s="115">
        <f>IF($C$15=0,"",IF(C14="[for completion]","",C14/$C$15))</f>
        <v>0</v>
      </c>
    </row>
    <row r="15" spans="1:7" x14ac:dyDescent="0.25">
      <c r="A15" s="24" t="s">
        <v>493</v>
      </c>
      <c r="B15" s="72" t="s">
        <v>94</v>
      </c>
      <c r="C15" s="101">
        <f>SUM(C12:C14)</f>
        <v>40383.628499380065</v>
      </c>
      <c r="F15" s="110">
        <f>SUM(F12:F14)</f>
        <v>1.0000000000000002</v>
      </c>
    </row>
    <row r="16" spans="1:7" hidden="1" outlineLevel="1" x14ac:dyDescent="0.25">
      <c r="A16" s="24" t="s">
        <v>494</v>
      </c>
      <c r="B16" s="53" t="s">
        <v>495</v>
      </c>
      <c r="F16" s="115">
        <f t="shared" ref="F16:F26" si="0">IF($C$15=0,"",IF(C16="[for completion]","",C16/$C$15))</f>
        <v>0</v>
      </c>
    </row>
    <row r="17" spans="1:7" hidden="1" outlineLevel="1" x14ac:dyDescent="0.25">
      <c r="A17" s="24" t="s">
        <v>496</v>
      </c>
      <c r="B17" s="53" t="s">
        <v>1329</v>
      </c>
      <c r="F17" s="115">
        <f t="shared" si="0"/>
        <v>0</v>
      </c>
    </row>
    <row r="18" spans="1:7" hidden="1" outlineLevel="1" x14ac:dyDescent="0.25">
      <c r="A18" s="24" t="s">
        <v>497</v>
      </c>
      <c r="B18" s="53" t="s">
        <v>96</v>
      </c>
      <c r="F18" s="115">
        <f t="shared" si="0"/>
        <v>0</v>
      </c>
    </row>
    <row r="19" spans="1:7" hidden="1" outlineLevel="1" x14ac:dyDescent="0.25">
      <c r="A19" s="24" t="s">
        <v>498</v>
      </c>
      <c r="B19" s="53" t="s">
        <v>96</v>
      </c>
      <c r="F19" s="115">
        <f t="shared" si="0"/>
        <v>0</v>
      </c>
    </row>
    <row r="20" spans="1:7" hidden="1" outlineLevel="1" x14ac:dyDescent="0.25">
      <c r="A20" s="24" t="s">
        <v>499</v>
      </c>
      <c r="B20" s="53" t="s">
        <v>96</v>
      </c>
      <c r="F20" s="115">
        <f t="shared" si="0"/>
        <v>0</v>
      </c>
    </row>
    <row r="21" spans="1:7" hidden="1" outlineLevel="1" x14ac:dyDescent="0.25">
      <c r="A21" s="24" t="s">
        <v>500</v>
      </c>
      <c r="B21" s="53" t="s">
        <v>96</v>
      </c>
      <c r="F21" s="115">
        <f t="shared" si="0"/>
        <v>0</v>
      </c>
    </row>
    <row r="22" spans="1:7" hidden="1" outlineLevel="1" x14ac:dyDescent="0.25">
      <c r="A22" s="24" t="s">
        <v>501</v>
      </c>
      <c r="B22" s="53" t="s">
        <v>96</v>
      </c>
      <c r="F22" s="115">
        <f t="shared" si="0"/>
        <v>0</v>
      </c>
    </row>
    <row r="23" spans="1:7" hidden="1" outlineLevel="1" x14ac:dyDescent="0.25">
      <c r="A23" s="24" t="s">
        <v>502</v>
      </c>
      <c r="B23" s="53" t="s">
        <v>96</v>
      </c>
      <c r="F23" s="115">
        <f t="shared" si="0"/>
        <v>0</v>
      </c>
    </row>
    <row r="24" spans="1:7" hidden="1" outlineLevel="1" x14ac:dyDescent="0.25">
      <c r="A24" s="24" t="s">
        <v>503</v>
      </c>
      <c r="B24" s="53" t="s">
        <v>96</v>
      </c>
      <c r="F24" s="115">
        <f t="shared" si="0"/>
        <v>0</v>
      </c>
    </row>
    <row r="25" spans="1:7" hidden="1" outlineLevel="1" x14ac:dyDescent="0.25">
      <c r="A25" s="24" t="s">
        <v>504</v>
      </c>
      <c r="B25" s="53" t="s">
        <v>96</v>
      </c>
      <c r="F25" s="115">
        <f t="shared" si="0"/>
        <v>0</v>
      </c>
    </row>
    <row r="26" spans="1:7" hidden="1" outlineLevel="1" x14ac:dyDescent="0.25">
      <c r="A26" s="24" t="s">
        <v>505</v>
      </c>
      <c r="B26" s="53" t="s">
        <v>96</v>
      </c>
      <c r="C26" s="54"/>
      <c r="D26" s="54"/>
      <c r="E26" s="54"/>
      <c r="F26" s="115">
        <f t="shared" si="0"/>
        <v>0</v>
      </c>
    </row>
    <row r="27" spans="1:7" ht="15" customHeight="1" collapsed="1" x14ac:dyDescent="0.25">
      <c r="A27" s="42"/>
      <c r="B27" s="43" t="s">
        <v>506</v>
      </c>
      <c r="C27" s="42" t="s">
        <v>507</v>
      </c>
      <c r="D27" s="42" t="s">
        <v>508</v>
      </c>
      <c r="E27" s="44"/>
      <c r="F27" s="127" t="s">
        <v>509</v>
      </c>
      <c r="G27" s="124"/>
    </row>
    <row r="28" spans="1:7" x14ac:dyDescent="0.25">
      <c r="A28" s="24" t="s">
        <v>510</v>
      </c>
      <c r="B28" s="24" t="s">
        <v>511</v>
      </c>
      <c r="C28" s="101">
        <v>507498</v>
      </c>
      <c r="D28" s="24">
        <v>211</v>
      </c>
      <c r="F28" s="101">
        <f>C28+D28</f>
        <v>507709</v>
      </c>
    </row>
    <row r="29" spans="1:7" outlineLevel="1" x14ac:dyDescent="0.25">
      <c r="A29" s="24" t="s">
        <v>512</v>
      </c>
      <c r="B29" s="38" t="s">
        <v>513</v>
      </c>
    </row>
    <row r="30" spans="1:7" outlineLevel="1" x14ac:dyDescent="0.25">
      <c r="A30" s="24" t="s">
        <v>514</v>
      </c>
      <c r="B30" s="38" t="s">
        <v>515</v>
      </c>
    </row>
    <row r="31" spans="1:7" outlineLevel="1" x14ac:dyDescent="0.25">
      <c r="A31" s="24" t="s">
        <v>516</v>
      </c>
      <c r="B31" s="38"/>
    </row>
    <row r="32" spans="1:7" outlineLevel="1" x14ac:dyDescent="0.25">
      <c r="A32" s="24" t="s">
        <v>517</v>
      </c>
      <c r="B32" s="38"/>
    </row>
    <row r="33" spans="1:7" outlineLevel="1" x14ac:dyDescent="0.25">
      <c r="A33" s="24" t="s">
        <v>518</v>
      </c>
      <c r="B33" s="38"/>
    </row>
    <row r="34" spans="1:7" outlineLevel="1" x14ac:dyDescent="0.25">
      <c r="A34" s="24" t="s">
        <v>519</v>
      </c>
      <c r="B34" s="38"/>
    </row>
    <row r="35" spans="1:7" ht="15" customHeight="1" x14ac:dyDescent="0.25">
      <c r="A35" s="42"/>
      <c r="B35" s="43" t="s">
        <v>520</v>
      </c>
      <c r="C35" s="42" t="s">
        <v>1504</v>
      </c>
      <c r="D35" s="42" t="s">
        <v>1505</v>
      </c>
      <c r="E35" s="44"/>
      <c r="F35" s="42" t="s">
        <v>1506</v>
      </c>
      <c r="G35" s="124"/>
    </row>
    <row r="36" spans="1:7" x14ac:dyDescent="0.25">
      <c r="A36" s="24" t="s">
        <v>523</v>
      </c>
      <c r="B36" s="24" t="s">
        <v>524</v>
      </c>
      <c r="C36" s="103">
        <v>3.0750948775377942E-3</v>
      </c>
      <c r="D36" s="103">
        <v>3.8747172034068068E-3</v>
      </c>
      <c r="E36" s="103"/>
      <c r="F36" s="103">
        <v>5.0224994241107671E-3</v>
      </c>
    </row>
    <row r="37" spans="1:7" outlineLevel="1" x14ac:dyDescent="0.25">
      <c r="A37" s="24" t="s">
        <v>525</v>
      </c>
    </row>
    <row r="38" spans="1:7" outlineLevel="1" x14ac:dyDescent="0.25">
      <c r="A38" s="24" t="s">
        <v>526</v>
      </c>
    </row>
    <row r="39" spans="1:7" outlineLevel="1" x14ac:dyDescent="0.25">
      <c r="A39" s="24" t="s">
        <v>527</v>
      </c>
    </row>
    <row r="40" spans="1:7" outlineLevel="1" x14ac:dyDescent="0.25">
      <c r="A40" s="24" t="s">
        <v>528</v>
      </c>
    </row>
    <row r="41" spans="1:7" outlineLevel="1" x14ac:dyDescent="0.25">
      <c r="A41" s="24" t="s">
        <v>529</v>
      </c>
    </row>
    <row r="42" spans="1:7" outlineLevel="1" x14ac:dyDescent="0.25">
      <c r="A42" s="24" t="s">
        <v>530</v>
      </c>
    </row>
    <row r="43" spans="1:7" ht="15" customHeight="1" x14ac:dyDescent="0.25">
      <c r="A43" s="42"/>
      <c r="B43" s="43" t="s">
        <v>531</v>
      </c>
      <c r="C43" s="42" t="s">
        <v>521</v>
      </c>
      <c r="D43" s="42" t="s">
        <v>522</v>
      </c>
      <c r="E43" s="44"/>
      <c r="F43" s="124" t="s">
        <v>487</v>
      </c>
      <c r="G43" s="124"/>
    </row>
    <row r="44" spans="1:7" x14ac:dyDescent="0.25">
      <c r="A44" s="24" t="s">
        <v>532</v>
      </c>
      <c r="B44" s="73" t="s">
        <v>533</v>
      </c>
      <c r="C44" s="111">
        <f>SUM(C45:C72)</f>
        <v>1</v>
      </c>
      <c r="D44" s="112">
        <f>SUM(D45:D72)</f>
        <v>1</v>
      </c>
      <c r="F44" s="112">
        <f>SUM(F45:F72)</f>
        <v>1.0001</v>
      </c>
      <c r="G44" s="103"/>
    </row>
    <row r="45" spans="1:7" x14ac:dyDescent="0.25">
      <c r="A45" s="24" t="s">
        <v>534</v>
      </c>
      <c r="B45" s="24" t="s">
        <v>535</v>
      </c>
      <c r="G45" s="103"/>
    </row>
    <row r="46" spans="1:7" x14ac:dyDescent="0.25">
      <c r="A46" s="24" t="s">
        <v>536</v>
      </c>
      <c r="B46" s="24" t="s">
        <v>537</v>
      </c>
      <c r="C46" s="103">
        <v>1.7789563233805511E-2</v>
      </c>
      <c r="F46" s="544">
        <v>1.7566183575893218E-2</v>
      </c>
      <c r="G46" s="103"/>
    </row>
    <row r="47" spans="1:7" x14ac:dyDescent="0.25">
      <c r="A47" s="24" t="s">
        <v>538</v>
      </c>
      <c r="B47" s="24" t="s">
        <v>539</v>
      </c>
      <c r="C47" s="103"/>
      <c r="F47" s="98"/>
      <c r="G47" s="103"/>
    </row>
    <row r="48" spans="1:7" x14ac:dyDescent="0.25">
      <c r="A48" s="24" t="s">
        <v>540</v>
      </c>
      <c r="B48" s="24" t="s">
        <v>541</v>
      </c>
      <c r="C48" s="103"/>
      <c r="F48" s="98"/>
      <c r="G48" s="103"/>
    </row>
    <row r="49" spans="1:7" x14ac:dyDescent="0.25">
      <c r="A49" s="24" t="s">
        <v>542</v>
      </c>
      <c r="B49" s="24" t="s">
        <v>543</v>
      </c>
      <c r="C49" s="103"/>
      <c r="F49" s="98"/>
      <c r="G49" s="103"/>
    </row>
    <row r="50" spans="1:7" x14ac:dyDescent="0.25">
      <c r="A50" s="24" t="s">
        <v>544</v>
      </c>
      <c r="B50" s="24" t="s">
        <v>545</v>
      </c>
      <c r="C50" s="103"/>
      <c r="F50" s="98"/>
      <c r="G50" s="103"/>
    </row>
    <row r="51" spans="1:7" x14ac:dyDescent="0.25">
      <c r="A51" s="24" t="s">
        <v>546</v>
      </c>
      <c r="B51" s="24" t="s">
        <v>547</v>
      </c>
      <c r="C51" s="103"/>
      <c r="F51" s="98"/>
      <c r="G51" s="103"/>
    </row>
    <row r="52" spans="1:7" x14ac:dyDescent="0.25">
      <c r="A52" s="24" t="s">
        <v>548</v>
      </c>
      <c r="B52" s="24" t="s">
        <v>549</v>
      </c>
      <c r="C52" s="103"/>
      <c r="F52" s="98"/>
      <c r="G52" s="103"/>
    </row>
    <row r="53" spans="1:7" x14ac:dyDescent="0.25">
      <c r="A53" s="24" t="s">
        <v>550</v>
      </c>
      <c r="B53" s="24" t="s">
        <v>551</v>
      </c>
      <c r="C53" s="103"/>
      <c r="F53" s="98"/>
      <c r="G53" s="103"/>
    </row>
    <row r="54" spans="1:7" x14ac:dyDescent="0.25">
      <c r="A54" s="24" t="s">
        <v>552</v>
      </c>
      <c r="B54" s="24" t="s">
        <v>553</v>
      </c>
      <c r="C54" s="103">
        <v>0.98129067169529771</v>
      </c>
      <c r="D54" s="103">
        <v>1</v>
      </c>
      <c r="F54" s="544">
        <v>0.98162560064220583</v>
      </c>
      <c r="G54" s="103"/>
    </row>
    <row r="55" spans="1:7" x14ac:dyDescent="0.25">
      <c r="A55" s="24" t="s">
        <v>554</v>
      </c>
      <c r="B55" s="24" t="s">
        <v>555</v>
      </c>
      <c r="C55" s="103"/>
      <c r="F55" s="544"/>
      <c r="G55" s="103"/>
    </row>
    <row r="56" spans="1:7" x14ac:dyDescent="0.25">
      <c r="A56" s="24" t="s">
        <v>556</v>
      </c>
      <c r="B56" s="24" t="s">
        <v>557</v>
      </c>
      <c r="C56" s="103"/>
      <c r="F56" s="544"/>
      <c r="G56" s="103"/>
    </row>
    <row r="57" spans="1:7" x14ac:dyDescent="0.25">
      <c r="A57" s="24" t="s">
        <v>558</v>
      </c>
      <c r="B57" s="24" t="s">
        <v>559</v>
      </c>
      <c r="C57" s="103">
        <v>9.1976507089676937E-4</v>
      </c>
      <c r="F57" s="544">
        <v>9.0821578190095217E-4</v>
      </c>
      <c r="G57" s="103"/>
    </row>
    <row r="58" spans="1:7" x14ac:dyDescent="0.25">
      <c r="A58" s="24" t="s">
        <v>560</v>
      </c>
      <c r="B58" s="24" t="s">
        <v>561</v>
      </c>
      <c r="C58" s="103"/>
      <c r="F58" s="98"/>
      <c r="G58" s="103"/>
    </row>
    <row r="59" spans="1:7" x14ac:dyDescent="0.25">
      <c r="A59" s="24" t="s">
        <v>562</v>
      </c>
      <c r="B59" s="24" t="s">
        <v>563</v>
      </c>
      <c r="C59" s="103"/>
      <c r="F59" s="24"/>
      <c r="G59" s="103"/>
    </row>
    <row r="60" spans="1:7" x14ac:dyDescent="0.25">
      <c r="A60" s="24" t="s">
        <v>564</v>
      </c>
      <c r="B60" s="24" t="s">
        <v>3</v>
      </c>
      <c r="C60" s="103"/>
      <c r="F60" s="24"/>
      <c r="G60" s="103"/>
    </row>
    <row r="61" spans="1:7" x14ac:dyDescent="0.25">
      <c r="A61" s="24" t="s">
        <v>565</v>
      </c>
      <c r="B61" s="24" t="s">
        <v>566</v>
      </c>
      <c r="C61" s="103"/>
      <c r="F61" s="24"/>
      <c r="G61" s="103"/>
    </row>
    <row r="62" spans="1:7" x14ac:dyDescent="0.25">
      <c r="A62" s="24" t="s">
        <v>567</v>
      </c>
      <c r="B62" s="24" t="s">
        <v>568</v>
      </c>
      <c r="C62" s="103"/>
      <c r="F62" s="24"/>
      <c r="G62" s="103"/>
    </row>
    <row r="63" spans="1:7" x14ac:dyDescent="0.25">
      <c r="A63" s="24" t="s">
        <v>569</v>
      </c>
      <c r="B63" s="24" t="s">
        <v>570</v>
      </c>
      <c r="C63" s="103"/>
      <c r="F63" s="24"/>
      <c r="G63" s="103"/>
    </row>
    <row r="64" spans="1:7" x14ac:dyDescent="0.25">
      <c r="A64" s="24" t="s">
        <v>571</v>
      </c>
      <c r="B64" s="24" t="s">
        <v>572</v>
      </c>
      <c r="C64" s="103"/>
      <c r="F64" s="24"/>
      <c r="G64" s="103"/>
    </row>
    <row r="65" spans="1:7" x14ac:dyDescent="0.25">
      <c r="A65" s="24" t="s">
        <v>573</v>
      </c>
      <c r="B65" s="24" t="s">
        <v>574</v>
      </c>
      <c r="C65" s="103"/>
      <c r="F65" s="24"/>
      <c r="G65" s="103"/>
    </row>
    <row r="66" spans="1:7" x14ac:dyDescent="0.25">
      <c r="A66" s="24" t="s">
        <v>575</v>
      </c>
      <c r="B66" s="24" t="s">
        <v>576</v>
      </c>
      <c r="C66" s="103"/>
      <c r="F66" s="24"/>
      <c r="G66" s="103"/>
    </row>
    <row r="67" spans="1:7" x14ac:dyDescent="0.25">
      <c r="A67" s="24" t="s">
        <v>577</v>
      </c>
      <c r="B67" s="24" t="s">
        <v>578</v>
      </c>
      <c r="C67" s="103"/>
      <c r="F67" s="24"/>
      <c r="G67" s="103"/>
    </row>
    <row r="68" spans="1:7" x14ac:dyDescent="0.25">
      <c r="A68" s="24" t="s">
        <v>579</v>
      </c>
      <c r="B68" s="24" t="s">
        <v>580</v>
      </c>
      <c r="C68" s="103"/>
      <c r="F68" s="24"/>
      <c r="G68" s="103"/>
    </row>
    <row r="69" spans="1:7" x14ac:dyDescent="0.25">
      <c r="A69" s="24" t="s">
        <v>581</v>
      </c>
      <c r="B69" s="24" t="s">
        <v>582</v>
      </c>
      <c r="C69" s="103"/>
      <c r="F69" s="24"/>
      <c r="G69" s="103"/>
    </row>
    <row r="70" spans="1:7" x14ac:dyDescent="0.25">
      <c r="A70" s="24" t="s">
        <v>583</v>
      </c>
      <c r="B70" s="24" t="s">
        <v>584</v>
      </c>
      <c r="C70" s="103"/>
      <c r="F70" s="24"/>
      <c r="G70" s="103"/>
    </row>
    <row r="71" spans="1:7" x14ac:dyDescent="0.25">
      <c r="A71" s="24" t="s">
        <v>585</v>
      </c>
      <c r="B71" s="24" t="s">
        <v>6</v>
      </c>
      <c r="C71" s="103"/>
      <c r="F71" s="24"/>
      <c r="G71" s="103"/>
    </row>
    <row r="72" spans="1:7" x14ac:dyDescent="0.25">
      <c r="A72" s="24" t="s">
        <v>586</v>
      </c>
      <c r="B72" s="24" t="s">
        <v>587</v>
      </c>
      <c r="C72" s="103"/>
      <c r="G72" s="103"/>
    </row>
    <row r="73" spans="1:7" x14ac:dyDescent="0.25">
      <c r="A73" s="24" t="s">
        <v>588</v>
      </c>
      <c r="B73" s="73" t="s">
        <v>274</v>
      </c>
      <c r="C73" s="73">
        <v>0</v>
      </c>
      <c r="D73" s="73">
        <v>0</v>
      </c>
      <c r="F73" s="112">
        <f>SUM(F74:F76)</f>
        <v>0</v>
      </c>
      <c r="G73" s="103"/>
    </row>
    <row r="74" spans="1:7" x14ac:dyDescent="0.25">
      <c r="A74" s="24" t="s">
        <v>589</v>
      </c>
      <c r="B74" s="24" t="s">
        <v>590</v>
      </c>
      <c r="G74" s="103"/>
    </row>
    <row r="75" spans="1:7" x14ac:dyDescent="0.25">
      <c r="A75" s="24" t="s">
        <v>591</v>
      </c>
      <c r="B75" s="24" t="s">
        <v>592</v>
      </c>
      <c r="G75" s="103"/>
    </row>
    <row r="76" spans="1:7" x14ac:dyDescent="0.25">
      <c r="A76" s="24" t="s">
        <v>593</v>
      </c>
      <c r="B76" s="24" t="s">
        <v>2</v>
      </c>
      <c r="G76" s="103"/>
    </row>
    <row r="77" spans="1:7" x14ac:dyDescent="0.25">
      <c r="A77" s="24" t="s">
        <v>594</v>
      </c>
      <c r="B77" s="73" t="s">
        <v>92</v>
      </c>
      <c r="C77" s="73">
        <f>SUM(C78:C87)</f>
        <v>0</v>
      </c>
      <c r="D77" s="73">
        <f>SUM(D78:D87)</f>
        <v>0</v>
      </c>
      <c r="F77" s="112">
        <f>SUM(F78:F87)</f>
        <v>0</v>
      </c>
      <c r="G77" s="103"/>
    </row>
    <row r="78" spans="1:7" x14ac:dyDescent="0.25">
      <c r="A78" s="24" t="s">
        <v>595</v>
      </c>
      <c r="B78" s="40" t="s">
        <v>276</v>
      </c>
      <c r="G78" s="103"/>
    </row>
    <row r="79" spans="1:7" x14ac:dyDescent="0.25">
      <c r="A79" s="24" t="s">
        <v>596</v>
      </c>
      <c r="B79" s="40" t="s">
        <v>278</v>
      </c>
      <c r="G79" s="103"/>
    </row>
    <row r="80" spans="1:7" x14ac:dyDescent="0.25">
      <c r="A80" s="24" t="s">
        <v>597</v>
      </c>
      <c r="B80" s="40" t="s">
        <v>280</v>
      </c>
      <c r="G80" s="103"/>
    </row>
    <row r="81" spans="1:7" x14ac:dyDescent="0.25">
      <c r="A81" s="24" t="s">
        <v>598</v>
      </c>
      <c r="B81" s="40" t="s">
        <v>12</v>
      </c>
      <c r="G81" s="103"/>
    </row>
    <row r="82" spans="1:7" x14ac:dyDescent="0.25">
      <c r="A82" s="24" t="s">
        <v>599</v>
      </c>
      <c r="B82" s="40" t="s">
        <v>283</v>
      </c>
      <c r="G82" s="103"/>
    </row>
    <row r="83" spans="1:7" x14ac:dyDescent="0.25">
      <c r="A83" s="24" t="s">
        <v>600</v>
      </c>
      <c r="B83" s="40" t="s">
        <v>285</v>
      </c>
      <c r="G83" s="103"/>
    </row>
    <row r="84" spans="1:7" x14ac:dyDescent="0.25">
      <c r="A84" s="24" t="s">
        <v>601</v>
      </c>
      <c r="B84" s="40" t="s">
        <v>287</v>
      </c>
      <c r="G84" s="103"/>
    </row>
    <row r="85" spans="1:7" x14ac:dyDescent="0.25">
      <c r="A85" s="24" t="s">
        <v>602</v>
      </c>
      <c r="B85" s="40" t="s">
        <v>289</v>
      </c>
      <c r="G85" s="103"/>
    </row>
    <row r="86" spans="1:7" x14ac:dyDescent="0.25">
      <c r="A86" s="24" t="s">
        <v>603</v>
      </c>
      <c r="B86" s="40" t="s">
        <v>291</v>
      </c>
      <c r="G86" s="103"/>
    </row>
    <row r="87" spans="1:7" x14ac:dyDescent="0.25">
      <c r="A87" s="24" t="s">
        <v>604</v>
      </c>
      <c r="B87" s="40" t="s">
        <v>92</v>
      </c>
      <c r="G87" s="103"/>
    </row>
    <row r="88" spans="1:7" hidden="1" outlineLevel="1" x14ac:dyDescent="0.25">
      <c r="A88" s="24" t="s">
        <v>605</v>
      </c>
      <c r="B88" s="53" t="s">
        <v>96</v>
      </c>
      <c r="G88" s="103"/>
    </row>
    <row r="89" spans="1:7" hidden="1" outlineLevel="1" x14ac:dyDescent="0.25">
      <c r="A89" s="24" t="s">
        <v>606</v>
      </c>
      <c r="B89" s="53" t="s">
        <v>96</v>
      </c>
      <c r="G89" s="103"/>
    </row>
    <row r="90" spans="1:7" hidden="1" outlineLevel="1" x14ac:dyDescent="0.25">
      <c r="A90" s="24" t="s">
        <v>607</v>
      </c>
      <c r="B90" s="53" t="s">
        <v>96</v>
      </c>
      <c r="G90" s="103"/>
    </row>
    <row r="91" spans="1:7" hidden="1" outlineLevel="1" x14ac:dyDescent="0.25">
      <c r="A91" s="24" t="s">
        <v>608</v>
      </c>
      <c r="B91" s="53" t="s">
        <v>96</v>
      </c>
      <c r="G91" s="103"/>
    </row>
    <row r="92" spans="1:7" hidden="1" outlineLevel="1" x14ac:dyDescent="0.25">
      <c r="A92" s="24" t="s">
        <v>609</v>
      </c>
      <c r="B92" s="53" t="s">
        <v>96</v>
      </c>
      <c r="G92" s="103"/>
    </row>
    <row r="93" spans="1:7" hidden="1" outlineLevel="1" x14ac:dyDescent="0.25">
      <c r="A93" s="24" t="s">
        <v>610</v>
      </c>
      <c r="B93" s="53" t="s">
        <v>96</v>
      </c>
      <c r="G93" s="103"/>
    </row>
    <row r="94" spans="1:7" hidden="1" outlineLevel="1" x14ac:dyDescent="0.25">
      <c r="A94" s="24" t="s">
        <v>611</v>
      </c>
      <c r="B94" s="53" t="s">
        <v>96</v>
      </c>
      <c r="G94" s="103"/>
    </row>
    <row r="95" spans="1:7" hidden="1" outlineLevel="1" x14ac:dyDescent="0.25">
      <c r="A95" s="24" t="s">
        <v>612</v>
      </c>
      <c r="B95" s="53" t="s">
        <v>96</v>
      </c>
      <c r="G95" s="103"/>
    </row>
    <row r="96" spans="1:7" hidden="1" outlineLevel="1" x14ac:dyDescent="0.25">
      <c r="A96" s="24" t="s">
        <v>613</v>
      </c>
      <c r="B96" s="53" t="s">
        <v>96</v>
      </c>
      <c r="G96" s="103"/>
    </row>
    <row r="97" spans="1:7" hidden="1" outlineLevel="1" x14ac:dyDescent="0.25">
      <c r="A97" s="24" t="s">
        <v>614</v>
      </c>
      <c r="B97" s="53" t="s">
        <v>96</v>
      </c>
      <c r="G97" s="103"/>
    </row>
    <row r="98" spans="1:7" ht="15" customHeight="1" collapsed="1" x14ac:dyDescent="0.25">
      <c r="A98" s="42"/>
      <c r="B98" s="43" t="s">
        <v>1920</v>
      </c>
      <c r="C98" s="42" t="s">
        <v>521</v>
      </c>
      <c r="D98" s="42" t="s">
        <v>522</v>
      </c>
      <c r="E98" s="44"/>
      <c r="F98" s="124" t="s">
        <v>487</v>
      </c>
      <c r="G98" s="124"/>
    </row>
    <row r="99" spans="1:7" x14ac:dyDescent="0.25">
      <c r="A99" s="24" t="s">
        <v>615</v>
      </c>
      <c r="B99" s="40" t="s">
        <v>1361</v>
      </c>
      <c r="C99" s="103">
        <v>9.2617878359412251E-2</v>
      </c>
      <c r="D99" s="103">
        <v>2.4939878077764065E-2</v>
      </c>
      <c r="F99" s="103">
        <v>9.1768060499782381E-2</v>
      </c>
      <c r="G99" s="103"/>
    </row>
    <row r="100" spans="1:7" x14ac:dyDescent="0.25">
      <c r="A100" s="24" t="s">
        <v>616</v>
      </c>
      <c r="B100" s="40" t="s">
        <v>1362</v>
      </c>
      <c r="C100" s="103">
        <v>2.1498185731525538E-2</v>
      </c>
      <c r="D100" s="103">
        <v>1.9343266035737793E-2</v>
      </c>
      <c r="F100" s="103">
        <v>2.147112687582757E-2</v>
      </c>
      <c r="G100" s="103"/>
    </row>
    <row r="101" spans="1:7" x14ac:dyDescent="0.25">
      <c r="A101" s="24" t="s">
        <v>617</v>
      </c>
      <c r="B101" s="40" t="s">
        <v>1363</v>
      </c>
      <c r="C101" s="103">
        <v>2.5417050825656748E-2</v>
      </c>
      <c r="D101" s="103">
        <v>6.2058338536380344E-3</v>
      </c>
      <c r="F101" s="103">
        <v>2.5175819772432613E-2</v>
      </c>
      <c r="G101" s="103"/>
    </row>
    <row r="102" spans="1:7" x14ac:dyDescent="0.25">
      <c r="A102" s="24" t="s">
        <v>618</v>
      </c>
      <c r="B102" s="40" t="s">
        <v>1364</v>
      </c>
      <c r="C102" s="103">
        <v>2.8297202383991981E-2</v>
      </c>
      <c r="D102" s="103">
        <v>6.4654669192663362E-3</v>
      </c>
      <c r="F102" s="103">
        <v>2.8023066052725872E-2</v>
      </c>
      <c r="G102" s="103"/>
    </row>
    <row r="103" spans="1:7" x14ac:dyDescent="0.25">
      <c r="A103" s="24" t="s">
        <v>619</v>
      </c>
      <c r="B103" s="40" t="s">
        <v>1350</v>
      </c>
      <c r="C103" s="103">
        <v>1.5545515351329663E-3</v>
      </c>
      <c r="D103" s="103">
        <v>0</v>
      </c>
      <c r="F103" s="103">
        <v>1.5350313712278096E-3</v>
      </c>
      <c r="G103" s="103"/>
    </row>
    <row r="104" spans="1:7" x14ac:dyDescent="0.25">
      <c r="A104" s="24" t="s">
        <v>620</v>
      </c>
      <c r="B104" s="40" t="s">
        <v>1351</v>
      </c>
      <c r="C104" s="103">
        <v>4.3410255313833551E-2</v>
      </c>
      <c r="D104" s="103">
        <v>1.1976784066127533E-2</v>
      </c>
      <c r="F104" s="103">
        <v>4.3015552084640987E-2</v>
      </c>
      <c r="G104" s="103"/>
    </row>
    <row r="105" spans="1:7" x14ac:dyDescent="0.25">
      <c r="A105" s="24" t="s">
        <v>621</v>
      </c>
      <c r="B105" s="40" t="s">
        <v>1352</v>
      </c>
      <c r="C105" s="103">
        <v>9.2829407296412009E-2</v>
      </c>
      <c r="D105" s="103">
        <v>1.0219213355556773E-2</v>
      </c>
      <c r="F105" s="103">
        <v>9.1792089144187239E-2</v>
      </c>
      <c r="G105" s="103"/>
    </row>
    <row r="106" spans="1:7" x14ac:dyDescent="0.25">
      <c r="A106" s="24" t="s">
        <v>622</v>
      </c>
      <c r="B106" s="40" t="s">
        <v>1353</v>
      </c>
      <c r="C106" s="103">
        <v>0.28783308621781334</v>
      </c>
      <c r="D106" s="103">
        <v>0.83973801537820747</v>
      </c>
      <c r="F106" s="103">
        <v>0.29486818655481228</v>
      </c>
      <c r="G106" s="103"/>
    </row>
    <row r="107" spans="1:7" x14ac:dyDescent="0.25">
      <c r="A107" s="24" t="s">
        <v>623</v>
      </c>
      <c r="B107" s="40" t="s">
        <v>1354</v>
      </c>
      <c r="C107" s="103">
        <v>4.7385837150819315E-2</v>
      </c>
      <c r="D107" s="103">
        <v>4.3250693512759481E-4</v>
      </c>
      <c r="F107" s="103">
        <v>4.6796254444174054E-2</v>
      </c>
      <c r="G107" s="103"/>
    </row>
    <row r="108" spans="1:7" x14ac:dyDescent="0.25">
      <c r="A108" s="24" t="s">
        <v>624</v>
      </c>
      <c r="B108" s="40" t="s">
        <v>1355</v>
      </c>
      <c r="C108" s="103">
        <v>8.0125643376735847E-2</v>
      </c>
      <c r="D108" s="103">
        <v>4.1192834673431543E-3</v>
      </c>
      <c r="F108" s="103">
        <v>7.9171248125285559E-2</v>
      </c>
      <c r="G108" s="103"/>
    </row>
    <row r="109" spans="1:7" x14ac:dyDescent="0.25">
      <c r="A109" s="24" t="s">
        <v>625</v>
      </c>
      <c r="B109" s="40" t="s">
        <v>1356</v>
      </c>
      <c r="C109" s="103">
        <v>0.11362188878682226</v>
      </c>
      <c r="D109" s="103">
        <v>2.4154011002780116E-2</v>
      </c>
      <c r="F109" s="103">
        <v>0.11249846019721185</v>
      </c>
      <c r="G109" s="103"/>
    </row>
    <row r="110" spans="1:7" x14ac:dyDescent="0.25">
      <c r="A110" s="24" t="s">
        <v>626</v>
      </c>
      <c r="B110" s="40" t="s">
        <v>1365</v>
      </c>
      <c r="C110" s="103">
        <v>7.299711631553121E-3</v>
      </c>
      <c r="D110" s="103">
        <v>0</v>
      </c>
      <c r="F110" s="103">
        <v>7.2080507478268652E-3</v>
      </c>
      <c r="G110" s="103"/>
    </row>
    <row r="111" spans="1:7" x14ac:dyDescent="0.25">
      <c r="A111" s="24" t="s">
        <v>627</v>
      </c>
      <c r="B111" s="40" t="s">
        <v>1357</v>
      </c>
      <c r="C111" s="103">
        <v>4.5853935453009018E-2</v>
      </c>
      <c r="D111" s="103">
        <v>8.9907781406805849E-3</v>
      </c>
      <c r="F111" s="103">
        <v>4.539105284247099E-2</v>
      </c>
      <c r="G111" s="103"/>
    </row>
    <row r="112" spans="1:7" x14ac:dyDescent="0.25">
      <c r="A112" s="24" t="s">
        <v>628</v>
      </c>
      <c r="B112" s="40" t="s">
        <v>1358</v>
      </c>
      <c r="C112" s="103">
        <v>9.3546037632579751E-2</v>
      </c>
      <c r="D112" s="103">
        <v>4.3020693644550322E-2</v>
      </c>
      <c r="F112" s="103">
        <v>9.2911601929599769E-2</v>
      </c>
      <c r="G112" s="103"/>
    </row>
    <row r="113" spans="1:7" x14ac:dyDescent="0.25">
      <c r="A113" s="24" t="s">
        <v>629</v>
      </c>
      <c r="B113" s="40"/>
      <c r="C113" s="103"/>
      <c r="G113" s="103"/>
    </row>
    <row r="114" spans="1:7" x14ac:dyDescent="0.25">
      <c r="A114" s="24" t="s">
        <v>630</v>
      </c>
      <c r="B114" s="40"/>
      <c r="C114" s="103"/>
      <c r="G114" s="103"/>
    </row>
    <row r="115" spans="1:7" x14ac:dyDescent="0.25">
      <c r="A115" s="24" t="s">
        <v>631</v>
      </c>
      <c r="B115" s="40"/>
      <c r="C115" s="103"/>
      <c r="G115" s="103"/>
    </row>
    <row r="116" spans="1:7" x14ac:dyDescent="0.25">
      <c r="A116" s="24" t="s">
        <v>632</v>
      </c>
      <c r="B116" s="40"/>
      <c r="C116" s="103"/>
      <c r="G116" s="103"/>
    </row>
    <row r="117" spans="1:7" x14ac:dyDescent="0.25">
      <c r="A117" s="24" t="s">
        <v>633</v>
      </c>
      <c r="B117" s="40"/>
      <c r="C117" s="103"/>
      <c r="G117" s="103"/>
    </row>
    <row r="118" spans="1:7" x14ac:dyDescent="0.25">
      <c r="A118" s="24" t="s">
        <v>634</v>
      </c>
      <c r="B118" s="40"/>
      <c r="C118" s="103"/>
      <c r="G118" s="103"/>
    </row>
    <row r="119" spans="1:7" x14ac:dyDescent="0.25">
      <c r="A119" s="24" t="s">
        <v>635</v>
      </c>
      <c r="B119" s="40"/>
      <c r="C119" s="103"/>
      <c r="G119" s="103"/>
    </row>
    <row r="120" spans="1:7" x14ac:dyDescent="0.25">
      <c r="A120" s="24" t="s">
        <v>636</v>
      </c>
      <c r="B120" s="40"/>
      <c r="C120" s="103"/>
      <c r="G120" s="103"/>
    </row>
    <row r="121" spans="1:7" x14ac:dyDescent="0.25">
      <c r="A121" s="24" t="s">
        <v>637</v>
      </c>
      <c r="B121" s="40"/>
      <c r="C121" s="103"/>
      <c r="G121" s="103"/>
    </row>
    <row r="122" spans="1:7" x14ac:dyDescent="0.25">
      <c r="A122" s="24" t="s">
        <v>638</v>
      </c>
      <c r="B122" s="40"/>
      <c r="C122" s="103"/>
      <c r="G122" s="103"/>
    </row>
    <row r="123" spans="1:7" x14ac:dyDescent="0.25">
      <c r="A123" s="24" t="s">
        <v>639</v>
      </c>
      <c r="B123" s="40"/>
      <c r="C123" s="103"/>
      <c r="G123" s="103"/>
    </row>
    <row r="124" spans="1:7" x14ac:dyDescent="0.25">
      <c r="A124" s="24" t="s">
        <v>640</v>
      </c>
      <c r="B124" s="40"/>
      <c r="C124" s="103"/>
      <c r="G124" s="103"/>
    </row>
    <row r="125" spans="1:7" x14ac:dyDescent="0.25">
      <c r="A125" s="24" t="s">
        <v>641</v>
      </c>
      <c r="B125" s="40"/>
      <c r="G125" s="103"/>
    </row>
    <row r="126" spans="1:7" x14ac:dyDescent="0.25">
      <c r="A126" s="24" t="s">
        <v>642</v>
      </c>
      <c r="B126" s="40"/>
      <c r="G126" s="103"/>
    </row>
    <row r="127" spans="1:7" x14ac:dyDescent="0.25">
      <c r="A127" s="24" t="s">
        <v>643</v>
      </c>
      <c r="B127" s="40"/>
      <c r="G127" s="103"/>
    </row>
    <row r="128" spans="1:7" x14ac:dyDescent="0.25">
      <c r="A128" s="24" t="s">
        <v>644</v>
      </c>
      <c r="B128" s="40"/>
      <c r="G128" s="103"/>
    </row>
    <row r="129" spans="1:7" x14ac:dyDescent="0.25">
      <c r="A129" s="24" t="s">
        <v>645</v>
      </c>
      <c r="B129" s="40"/>
      <c r="G129" s="103"/>
    </row>
    <row r="130" spans="1:7" x14ac:dyDescent="0.25">
      <c r="A130" s="566" t="s">
        <v>1893</v>
      </c>
      <c r="B130" s="40"/>
      <c r="G130" s="103"/>
    </row>
    <row r="131" spans="1:7" x14ac:dyDescent="0.25">
      <c r="A131" s="566" t="s">
        <v>1894</v>
      </c>
      <c r="B131" s="40"/>
      <c r="G131" s="103"/>
    </row>
    <row r="132" spans="1:7" x14ac:dyDescent="0.25">
      <c r="A132" s="566" t="s">
        <v>1895</v>
      </c>
      <c r="B132" s="40"/>
      <c r="G132" s="103"/>
    </row>
    <row r="133" spans="1:7" x14ac:dyDescent="0.25">
      <c r="A133" s="566" t="s">
        <v>1896</v>
      </c>
      <c r="B133" s="40"/>
      <c r="G133" s="103"/>
    </row>
    <row r="134" spans="1:7" x14ac:dyDescent="0.25">
      <c r="A134" s="566" t="s">
        <v>1897</v>
      </c>
      <c r="B134" s="40"/>
      <c r="G134" s="103"/>
    </row>
    <row r="135" spans="1:7" x14ac:dyDescent="0.25">
      <c r="A135" s="566" t="s">
        <v>1898</v>
      </c>
      <c r="B135" s="40"/>
      <c r="G135" s="103"/>
    </row>
    <row r="136" spans="1:7" x14ac:dyDescent="0.25">
      <c r="A136" s="566" t="s">
        <v>1899</v>
      </c>
      <c r="B136" s="40"/>
      <c r="G136" s="103"/>
    </row>
    <row r="137" spans="1:7" x14ac:dyDescent="0.25">
      <c r="A137" s="566" t="s">
        <v>1900</v>
      </c>
      <c r="B137" s="40"/>
      <c r="G137" s="103"/>
    </row>
    <row r="138" spans="1:7" x14ac:dyDescent="0.25">
      <c r="A138" s="566" t="s">
        <v>1901</v>
      </c>
      <c r="B138" s="40"/>
      <c r="G138" s="103"/>
    </row>
    <row r="139" spans="1:7" x14ac:dyDescent="0.25">
      <c r="A139" s="566" t="s">
        <v>1902</v>
      </c>
      <c r="B139" s="40"/>
      <c r="G139" s="103"/>
    </row>
    <row r="140" spans="1:7" x14ac:dyDescent="0.25">
      <c r="A140" s="566" t="s">
        <v>1903</v>
      </c>
      <c r="B140" s="40"/>
      <c r="G140" s="103"/>
    </row>
    <row r="141" spans="1:7" x14ac:dyDescent="0.25">
      <c r="A141" s="566" t="s">
        <v>1904</v>
      </c>
      <c r="B141" s="40"/>
      <c r="G141" s="103"/>
    </row>
    <row r="142" spans="1:7" x14ac:dyDescent="0.25">
      <c r="A142" s="566" t="s">
        <v>1905</v>
      </c>
      <c r="B142" s="40"/>
      <c r="G142" s="103"/>
    </row>
    <row r="143" spans="1:7" x14ac:dyDescent="0.25">
      <c r="A143" s="566" t="s">
        <v>1906</v>
      </c>
      <c r="B143" s="40"/>
      <c r="G143" s="103"/>
    </row>
    <row r="144" spans="1:7" x14ac:dyDescent="0.25">
      <c r="A144" s="566" t="s">
        <v>1907</v>
      </c>
      <c r="B144" s="40"/>
      <c r="G144" s="103"/>
    </row>
    <row r="145" spans="1:7" x14ac:dyDescent="0.25">
      <c r="A145" s="566" t="s">
        <v>1908</v>
      </c>
      <c r="B145" s="40"/>
      <c r="G145" s="103"/>
    </row>
    <row r="146" spans="1:7" x14ac:dyDescent="0.25">
      <c r="A146" s="566" t="s">
        <v>1909</v>
      </c>
      <c r="B146" s="40"/>
      <c r="G146" s="103"/>
    </row>
    <row r="147" spans="1:7" x14ac:dyDescent="0.25">
      <c r="A147" s="566" t="s">
        <v>1910</v>
      </c>
      <c r="B147" s="40"/>
      <c r="G147" s="103"/>
    </row>
    <row r="148" spans="1:7" x14ac:dyDescent="0.25">
      <c r="A148" s="566" t="s">
        <v>1911</v>
      </c>
      <c r="B148" s="40"/>
      <c r="G148" s="103"/>
    </row>
    <row r="149" spans="1:7" ht="15" customHeight="1" x14ac:dyDescent="0.25">
      <c r="A149" s="42"/>
      <c r="B149" s="43" t="s">
        <v>646</v>
      </c>
      <c r="C149" s="42" t="s">
        <v>521</v>
      </c>
      <c r="D149" s="42" t="s">
        <v>522</v>
      </c>
      <c r="E149" s="44"/>
      <c r="F149" s="124" t="s">
        <v>487</v>
      </c>
      <c r="G149" s="124"/>
    </row>
    <row r="150" spans="1:7" x14ac:dyDescent="0.25">
      <c r="A150" s="24" t="s">
        <v>647</v>
      </c>
      <c r="B150" s="24" t="s">
        <v>648</v>
      </c>
      <c r="C150" s="103">
        <v>0.90284138930262914</v>
      </c>
      <c r="D150" s="103">
        <v>0.64308033478274385</v>
      </c>
      <c r="E150" s="113"/>
      <c r="F150" s="103">
        <v>0.89957962650750189</v>
      </c>
    </row>
    <row r="151" spans="1:7" x14ac:dyDescent="0.25">
      <c r="A151" s="24" t="s">
        <v>649</v>
      </c>
      <c r="B151" s="24" t="s">
        <v>650</v>
      </c>
      <c r="C151" s="103">
        <v>9.7158610697370751E-2</v>
      </c>
      <c r="D151" s="103">
        <v>0.3569196652172561</v>
      </c>
      <c r="E151" s="113"/>
      <c r="F151" s="103">
        <v>0.10042037349249804</v>
      </c>
    </row>
    <row r="152" spans="1:7" x14ac:dyDescent="0.25">
      <c r="A152" s="24" t="s">
        <v>651</v>
      </c>
      <c r="B152" s="24" t="s">
        <v>92</v>
      </c>
      <c r="C152" s="103"/>
      <c r="D152" s="104"/>
      <c r="E152" s="22"/>
      <c r="F152" s="103">
        <v>0</v>
      </c>
    </row>
    <row r="153" spans="1:7" hidden="1" outlineLevel="1" x14ac:dyDescent="0.25">
      <c r="A153" s="24" t="s">
        <v>652</v>
      </c>
      <c r="E153" s="22"/>
    </row>
    <row r="154" spans="1:7" hidden="1" outlineLevel="1" x14ac:dyDescent="0.25">
      <c r="A154" s="24" t="s">
        <v>653</v>
      </c>
      <c r="E154" s="22"/>
    </row>
    <row r="155" spans="1:7" hidden="1" outlineLevel="1" x14ac:dyDescent="0.25">
      <c r="A155" s="24" t="s">
        <v>654</v>
      </c>
      <c r="E155" s="22"/>
    </row>
    <row r="156" spans="1:7" hidden="1" outlineLevel="1" x14ac:dyDescent="0.25">
      <c r="A156" s="24" t="s">
        <v>655</v>
      </c>
      <c r="E156" s="22"/>
    </row>
    <row r="157" spans="1:7" hidden="1" outlineLevel="1" x14ac:dyDescent="0.25">
      <c r="A157" s="24" t="s">
        <v>656</v>
      </c>
      <c r="E157" s="22"/>
    </row>
    <row r="158" spans="1:7" hidden="1" outlineLevel="1" x14ac:dyDescent="0.25">
      <c r="A158" s="24" t="s">
        <v>657</v>
      </c>
      <c r="E158" s="22"/>
    </row>
    <row r="159" spans="1:7" ht="15" customHeight="1" collapsed="1" x14ac:dyDescent="0.25">
      <c r="A159" s="42"/>
      <c r="B159" s="43" t="s">
        <v>658</v>
      </c>
      <c r="C159" s="42" t="s">
        <v>521</v>
      </c>
      <c r="D159" s="42" t="s">
        <v>522</v>
      </c>
      <c r="E159" s="44"/>
      <c r="F159" s="124" t="s">
        <v>487</v>
      </c>
      <c r="G159" s="124"/>
    </row>
    <row r="160" spans="1:7" x14ac:dyDescent="0.25">
      <c r="A160" s="24" t="s">
        <v>659</v>
      </c>
      <c r="B160" s="24" t="s">
        <v>660</v>
      </c>
      <c r="C160" s="103">
        <v>1.6874051233921956E-2</v>
      </c>
      <c r="E160" s="22"/>
      <c r="F160" s="103">
        <v>1.6662693572599856E-2</v>
      </c>
    </row>
    <row r="161" spans="1:7" x14ac:dyDescent="0.25">
      <c r="A161" s="24" t="s">
        <v>661</v>
      </c>
      <c r="B161" s="24" t="s">
        <v>662</v>
      </c>
      <c r="C161" s="103">
        <v>0.98312594876607795</v>
      </c>
      <c r="D161" s="104">
        <v>1</v>
      </c>
      <c r="E161" s="22"/>
      <c r="F161" s="103">
        <v>0.98333730642740014</v>
      </c>
    </row>
    <row r="162" spans="1:7" x14ac:dyDescent="0.25">
      <c r="A162" s="24" t="s">
        <v>663</v>
      </c>
      <c r="B162" s="24" t="s">
        <v>92</v>
      </c>
      <c r="C162" s="103"/>
      <c r="E162" s="22"/>
      <c r="F162" s="103">
        <v>0</v>
      </c>
    </row>
    <row r="163" spans="1:7" hidden="1" outlineLevel="1" x14ac:dyDescent="0.25">
      <c r="A163" s="24" t="s">
        <v>664</v>
      </c>
      <c r="E163" s="22"/>
    </row>
    <row r="164" spans="1:7" hidden="1" outlineLevel="1" x14ac:dyDescent="0.25">
      <c r="A164" s="24" t="s">
        <v>665</v>
      </c>
      <c r="E164" s="22"/>
    </row>
    <row r="165" spans="1:7" hidden="1" outlineLevel="1" x14ac:dyDescent="0.25">
      <c r="A165" s="24" t="s">
        <v>666</v>
      </c>
      <c r="E165" s="22"/>
    </row>
    <row r="166" spans="1:7" hidden="1" outlineLevel="1" x14ac:dyDescent="0.25">
      <c r="A166" s="24" t="s">
        <v>667</v>
      </c>
      <c r="E166" s="22"/>
    </row>
    <row r="167" spans="1:7" hidden="1" outlineLevel="1" x14ac:dyDescent="0.25">
      <c r="A167" s="24" t="s">
        <v>668</v>
      </c>
      <c r="E167" s="22"/>
    </row>
    <row r="168" spans="1:7" hidden="1" outlineLevel="1" x14ac:dyDescent="0.25">
      <c r="A168" s="24" t="s">
        <v>669</v>
      </c>
      <c r="E168" s="22"/>
    </row>
    <row r="169" spans="1:7" ht="15" customHeight="1" collapsed="1" x14ac:dyDescent="0.25">
      <c r="A169" s="42"/>
      <c r="B169" s="43" t="s">
        <v>670</v>
      </c>
      <c r="C169" s="42" t="s">
        <v>521</v>
      </c>
      <c r="D169" s="42" t="s">
        <v>522</v>
      </c>
      <c r="E169" s="44"/>
      <c r="F169" s="124" t="s">
        <v>487</v>
      </c>
      <c r="G169" s="124"/>
    </row>
    <row r="170" spans="1:7" x14ac:dyDescent="0.25">
      <c r="A170" s="24" t="s">
        <v>671</v>
      </c>
      <c r="B170" s="20" t="s">
        <v>672</v>
      </c>
      <c r="C170" s="103">
        <v>8.5468260035734975E-2</v>
      </c>
      <c r="D170" s="103">
        <v>9.521509506120697E-2</v>
      </c>
      <c r="E170" s="113"/>
      <c r="F170" s="103">
        <v>8.5590648913140277E-2</v>
      </c>
    </row>
    <row r="171" spans="1:7" x14ac:dyDescent="0.25">
      <c r="A171" s="24" t="s">
        <v>673</v>
      </c>
      <c r="B171" s="20" t="s">
        <v>674</v>
      </c>
      <c r="C171" s="103">
        <v>0.14402745455449414</v>
      </c>
      <c r="D171" s="103">
        <v>0.49872093883679192</v>
      </c>
      <c r="E171" s="113"/>
      <c r="F171" s="103">
        <v>0.14848126312423707</v>
      </c>
    </row>
    <row r="172" spans="1:7" x14ac:dyDescent="0.25">
      <c r="A172" s="24" t="s">
        <v>675</v>
      </c>
      <c r="B172" s="20" t="s">
        <v>676</v>
      </c>
      <c r="C172" s="103">
        <v>0.15971452006670595</v>
      </c>
      <c r="D172" s="103">
        <v>0.17120583487752269</v>
      </c>
      <c r="E172" s="103"/>
      <c r="F172" s="103">
        <v>0.15985881399554863</v>
      </c>
    </row>
    <row r="173" spans="1:7" x14ac:dyDescent="0.25">
      <c r="A173" s="24" t="s">
        <v>677</v>
      </c>
      <c r="B173" s="20" t="s">
        <v>678</v>
      </c>
      <c r="C173" s="103">
        <v>0.19292061647501374</v>
      </c>
      <c r="D173" s="103">
        <v>6.8393638244315963E-2</v>
      </c>
      <c r="E173" s="103"/>
      <c r="F173" s="103">
        <v>0.19135695842268086</v>
      </c>
    </row>
    <row r="174" spans="1:7" x14ac:dyDescent="0.25">
      <c r="A174" s="24" t="s">
        <v>679</v>
      </c>
      <c r="B174" s="20" t="s">
        <v>680</v>
      </c>
      <c r="C174" s="103">
        <v>0.41786914886805121</v>
      </c>
      <c r="D174" s="103">
        <v>0.16646449298016253</v>
      </c>
      <c r="E174" s="103"/>
      <c r="F174" s="103">
        <v>0.41471231554439314</v>
      </c>
    </row>
    <row r="175" spans="1:7" outlineLevel="1" x14ac:dyDescent="0.25">
      <c r="A175" s="24" t="s">
        <v>681</v>
      </c>
      <c r="B175" s="20"/>
    </row>
    <row r="176" spans="1:7" outlineLevel="1" x14ac:dyDescent="0.25">
      <c r="A176" s="24" t="s">
        <v>682</v>
      </c>
      <c r="B176" s="20"/>
    </row>
    <row r="177" spans="1:7" outlineLevel="1" x14ac:dyDescent="0.25">
      <c r="A177" s="24" t="s">
        <v>683</v>
      </c>
      <c r="B177" s="20"/>
    </row>
    <row r="178" spans="1:7" outlineLevel="1" x14ac:dyDescent="0.25">
      <c r="A178" s="24" t="s">
        <v>684</v>
      </c>
      <c r="B178" s="20"/>
    </row>
    <row r="179" spans="1:7" ht="15" customHeight="1" x14ac:dyDescent="0.25">
      <c r="A179" s="42"/>
      <c r="B179" s="43" t="s">
        <v>685</v>
      </c>
      <c r="C179" s="42" t="s">
        <v>1504</v>
      </c>
      <c r="D179" s="42" t="s">
        <v>1505</v>
      </c>
      <c r="E179" s="44"/>
      <c r="F179" s="42" t="s">
        <v>1506</v>
      </c>
      <c r="G179" s="124"/>
    </row>
    <row r="180" spans="1:7" x14ac:dyDescent="0.25">
      <c r="A180" s="24" t="s">
        <v>686</v>
      </c>
      <c r="B180" s="24" t="s">
        <v>687</v>
      </c>
      <c r="C180" s="103">
        <v>1.6017887236235467E-2</v>
      </c>
      <c r="D180" s="103">
        <v>0</v>
      </c>
      <c r="E180" s="22"/>
      <c r="F180" s="103">
        <v>1.6017887236235467E-2</v>
      </c>
    </row>
    <row r="181" spans="1:7" outlineLevel="1" x14ac:dyDescent="0.25">
      <c r="A181" s="24" t="s">
        <v>688</v>
      </c>
      <c r="E181" s="22"/>
    </row>
    <row r="182" spans="1:7" outlineLevel="1" x14ac:dyDescent="0.25">
      <c r="A182" s="24" t="s">
        <v>689</v>
      </c>
      <c r="E182" s="22"/>
    </row>
    <row r="183" spans="1:7" outlineLevel="1" x14ac:dyDescent="0.25">
      <c r="A183" s="24" t="s">
        <v>690</v>
      </c>
      <c r="E183" s="22"/>
    </row>
    <row r="184" spans="1:7" outlineLevel="1" x14ac:dyDescent="0.25">
      <c r="A184" s="24" t="s">
        <v>691</v>
      </c>
      <c r="E184" s="22"/>
    </row>
    <row r="185" spans="1:7" ht="18.75" x14ac:dyDescent="0.25">
      <c r="A185" s="74"/>
      <c r="B185" s="75" t="s">
        <v>484</v>
      </c>
      <c r="C185" s="74"/>
      <c r="D185" s="74"/>
      <c r="E185" s="74"/>
      <c r="F185" s="136"/>
      <c r="G185" s="136"/>
    </row>
    <row r="186" spans="1:7" ht="15" customHeight="1" x14ac:dyDescent="0.25">
      <c r="A186" s="42"/>
      <c r="B186" s="43" t="s">
        <v>692</v>
      </c>
      <c r="C186" s="42" t="s">
        <v>693</v>
      </c>
      <c r="D186" s="42" t="s">
        <v>694</v>
      </c>
      <c r="E186" s="44"/>
      <c r="F186" s="127" t="s">
        <v>521</v>
      </c>
      <c r="G186" s="127" t="s">
        <v>695</v>
      </c>
    </row>
    <row r="187" spans="1:7" x14ac:dyDescent="0.25">
      <c r="A187" s="24" t="s">
        <v>696</v>
      </c>
      <c r="B187" s="40" t="s">
        <v>697</v>
      </c>
      <c r="C187" s="101">
        <v>78.574769751565654</v>
      </c>
      <c r="D187" s="101">
        <v>507498</v>
      </c>
      <c r="E187" s="37"/>
      <c r="F187" s="119"/>
      <c r="G187" s="119"/>
    </row>
    <row r="188" spans="1:7" x14ac:dyDescent="0.25">
      <c r="A188" s="37"/>
      <c r="B188" s="76"/>
      <c r="C188" s="37"/>
      <c r="D188" s="37"/>
      <c r="E188" s="37"/>
      <c r="F188" s="119"/>
      <c r="G188" s="119"/>
    </row>
    <row r="189" spans="1:7" x14ac:dyDescent="0.25">
      <c r="B189" s="40" t="s">
        <v>698</v>
      </c>
      <c r="C189" s="37"/>
      <c r="D189" s="37"/>
      <c r="E189" s="37"/>
      <c r="F189" s="119"/>
      <c r="G189" s="119"/>
    </row>
    <row r="190" spans="1:7" x14ac:dyDescent="0.25">
      <c r="A190" s="24" t="s">
        <v>699</v>
      </c>
      <c r="B190" s="40" t="s">
        <v>1366</v>
      </c>
      <c r="C190" s="101">
        <v>34127.599686380425</v>
      </c>
      <c r="D190" s="101">
        <v>486978</v>
      </c>
      <c r="E190" s="37"/>
      <c r="F190" s="110">
        <v>0.85583154834040276</v>
      </c>
      <c r="G190" s="110">
        <v>0.95956634311859357</v>
      </c>
    </row>
    <row r="191" spans="1:7" x14ac:dyDescent="0.25">
      <c r="A191" s="24" t="s">
        <v>700</v>
      </c>
      <c r="B191" s="40" t="s">
        <v>1367</v>
      </c>
      <c r="C191" s="101">
        <v>4682.8985312299983</v>
      </c>
      <c r="D191" s="101">
        <v>19235</v>
      </c>
      <c r="E191" s="37"/>
      <c r="F191" s="110">
        <v>0.11743493059967476</v>
      </c>
      <c r="G191" s="110">
        <v>3.7901627198530831E-2</v>
      </c>
    </row>
    <row r="192" spans="1:7" x14ac:dyDescent="0.25">
      <c r="A192" s="24" t="s">
        <v>701</v>
      </c>
      <c r="B192" s="40" t="s">
        <v>1368</v>
      </c>
      <c r="C192" s="101">
        <v>371.16907957000041</v>
      </c>
      <c r="D192" s="101">
        <v>791</v>
      </c>
      <c r="E192" s="37"/>
      <c r="F192" s="110">
        <v>9.3079563457035639E-3</v>
      </c>
      <c r="G192" s="110">
        <v>1.5586268320269242E-3</v>
      </c>
    </row>
    <row r="193" spans="1:7" x14ac:dyDescent="0.25">
      <c r="A193" s="24" t="s">
        <v>702</v>
      </c>
      <c r="B193" s="40" t="s">
        <v>1369</v>
      </c>
      <c r="C193" s="101">
        <v>156.30018097999988</v>
      </c>
      <c r="D193" s="101">
        <v>229</v>
      </c>
      <c r="E193" s="37"/>
      <c r="F193" s="110">
        <v>3.9196025247384093E-3</v>
      </c>
      <c r="G193" s="110">
        <v>4.5123330535292751E-4</v>
      </c>
    </row>
    <row r="194" spans="1:7" x14ac:dyDescent="0.25">
      <c r="A194" s="24" t="s">
        <v>703</v>
      </c>
      <c r="B194" s="40" t="s">
        <v>1370</v>
      </c>
      <c r="C194" s="101">
        <v>81.590254249999987</v>
      </c>
      <c r="D194" s="101">
        <v>91</v>
      </c>
      <c r="E194" s="37"/>
      <c r="F194" s="110">
        <v>2.0460716331049569E-3</v>
      </c>
      <c r="G194" s="110">
        <v>1.7931105147212404E-4</v>
      </c>
    </row>
    <row r="195" spans="1:7" x14ac:dyDescent="0.25">
      <c r="A195" s="24" t="s">
        <v>704</v>
      </c>
      <c r="B195" s="40" t="s">
        <v>1371</v>
      </c>
      <c r="C195" s="101">
        <v>456.98076697000005</v>
      </c>
      <c r="D195" s="101">
        <v>174</v>
      </c>
      <c r="E195" s="37"/>
      <c r="F195" s="110">
        <v>1.1459890556375659E-2</v>
      </c>
      <c r="G195" s="110">
        <v>3.4285849402362179E-4</v>
      </c>
    </row>
    <row r="196" spans="1:7" x14ac:dyDescent="0.25">
      <c r="A196" s="24" t="s">
        <v>705</v>
      </c>
      <c r="B196" s="40"/>
      <c r="E196" s="37"/>
      <c r="F196" s="115"/>
      <c r="G196" s="115"/>
    </row>
    <row r="197" spans="1:7" x14ac:dyDescent="0.25">
      <c r="A197" s="24" t="s">
        <v>706</v>
      </c>
      <c r="B197" s="40"/>
      <c r="E197" s="37"/>
      <c r="F197" s="115"/>
      <c r="G197" s="115"/>
    </row>
    <row r="198" spans="1:7" x14ac:dyDescent="0.25">
      <c r="A198" s="24" t="s">
        <v>707</v>
      </c>
      <c r="B198" s="40"/>
      <c r="E198" s="37"/>
      <c r="F198" s="115"/>
      <c r="G198" s="115"/>
    </row>
    <row r="199" spans="1:7" x14ac:dyDescent="0.25">
      <c r="A199" s="24" t="s">
        <v>708</v>
      </c>
      <c r="B199" s="40"/>
      <c r="E199" s="40"/>
      <c r="F199" s="115"/>
      <c r="G199" s="115"/>
    </row>
    <row r="200" spans="1:7" x14ac:dyDescent="0.25">
      <c r="A200" s="24" t="s">
        <v>709</v>
      </c>
      <c r="B200" s="40"/>
      <c r="E200" s="40"/>
      <c r="F200" s="115"/>
      <c r="G200" s="115"/>
    </row>
    <row r="201" spans="1:7" x14ac:dyDescent="0.25">
      <c r="A201" s="24" t="s">
        <v>710</v>
      </c>
      <c r="B201" s="40"/>
      <c r="E201" s="40"/>
      <c r="F201" s="115"/>
      <c r="G201" s="115"/>
    </row>
    <row r="202" spans="1:7" x14ac:dyDescent="0.25">
      <c r="A202" s="24" t="s">
        <v>711</v>
      </c>
      <c r="B202" s="40"/>
      <c r="E202" s="40"/>
      <c r="F202" s="115"/>
      <c r="G202" s="115"/>
    </row>
    <row r="203" spans="1:7" x14ac:dyDescent="0.25">
      <c r="A203" s="24" t="s">
        <v>712</v>
      </c>
      <c r="B203" s="40"/>
      <c r="E203" s="40"/>
      <c r="F203" s="115"/>
      <c r="G203" s="115"/>
    </row>
    <row r="204" spans="1:7" x14ac:dyDescent="0.25">
      <c r="A204" s="24" t="s">
        <v>713</v>
      </c>
      <c r="B204" s="40"/>
      <c r="E204" s="40"/>
      <c r="F204" s="115"/>
      <c r="G204" s="115"/>
    </row>
    <row r="205" spans="1:7" x14ac:dyDescent="0.25">
      <c r="A205" s="24" t="s">
        <v>714</v>
      </c>
      <c r="B205" s="40"/>
      <c r="F205" s="115"/>
      <c r="G205" s="115"/>
    </row>
    <row r="206" spans="1:7" x14ac:dyDescent="0.25">
      <c r="A206" s="24" t="s">
        <v>715</v>
      </c>
      <c r="B206" s="40"/>
      <c r="E206" s="59"/>
      <c r="F206" s="115"/>
      <c r="G206" s="115"/>
    </row>
    <row r="207" spans="1:7" x14ac:dyDescent="0.25">
      <c r="A207" s="24" t="s">
        <v>716</v>
      </c>
      <c r="B207" s="40"/>
      <c r="E207" s="59"/>
      <c r="F207" s="115"/>
      <c r="G207" s="115"/>
    </row>
    <row r="208" spans="1:7" x14ac:dyDescent="0.25">
      <c r="A208" s="24" t="s">
        <v>717</v>
      </c>
      <c r="B208" s="40"/>
      <c r="E208" s="59"/>
      <c r="F208" s="115"/>
      <c r="G208" s="115"/>
    </row>
    <row r="209" spans="1:7" x14ac:dyDescent="0.25">
      <c r="A209" s="24" t="s">
        <v>718</v>
      </c>
      <c r="B209" s="40"/>
      <c r="E209" s="59"/>
      <c r="F209" s="115"/>
      <c r="G209" s="115"/>
    </row>
    <row r="210" spans="1:7" x14ac:dyDescent="0.25">
      <c r="A210" s="24" t="s">
        <v>719</v>
      </c>
      <c r="B210" s="40"/>
      <c r="E210" s="59"/>
      <c r="F210" s="115"/>
      <c r="G210" s="115"/>
    </row>
    <row r="211" spans="1:7" x14ac:dyDescent="0.25">
      <c r="A211" s="24" t="s">
        <v>720</v>
      </c>
      <c r="B211" s="40"/>
      <c r="E211" s="59"/>
      <c r="F211" s="115"/>
      <c r="G211" s="115"/>
    </row>
    <row r="212" spans="1:7" x14ac:dyDescent="0.25">
      <c r="A212" s="24" t="s">
        <v>721</v>
      </c>
      <c r="B212" s="40"/>
      <c r="E212" s="59"/>
      <c r="F212" s="115"/>
      <c r="G212" s="115"/>
    </row>
    <row r="213" spans="1:7" x14ac:dyDescent="0.25">
      <c r="A213" s="24" t="s">
        <v>722</v>
      </c>
      <c r="B213" s="40"/>
      <c r="E213" s="59"/>
      <c r="F213" s="115"/>
      <c r="G213" s="115"/>
    </row>
    <row r="214" spans="1:7" x14ac:dyDescent="0.25">
      <c r="A214" s="24" t="s">
        <v>723</v>
      </c>
      <c r="B214" s="51" t="s">
        <v>94</v>
      </c>
      <c r="C214" s="49">
        <f>SUM(C190:C213)</f>
        <v>39876.538499380418</v>
      </c>
      <c r="D214" s="49">
        <f>SUM(D190:D213)</f>
        <v>507498</v>
      </c>
      <c r="E214" s="59"/>
      <c r="F214" s="116">
        <f>SUM(F190:F213)</f>
        <v>1.0000000000000002</v>
      </c>
      <c r="G214" s="116">
        <f>SUM(G190:G213)</f>
        <v>1</v>
      </c>
    </row>
    <row r="215" spans="1:7" ht="15" customHeight="1" x14ac:dyDescent="0.25">
      <c r="A215" s="42"/>
      <c r="B215" s="43" t="s">
        <v>724</v>
      </c>
      <c r="C215" s="42" t="s">
        <v>693</v>
      </c>
      <c r="D215" s="42" t="s">
        <v>694</v>
      </c>
      <c r="E215" s="44"/>
      <c r="F215" s="127" t="s">
        <v>521</v>
      </c>
      <c r="G215" s="127" t="s">
        <v>695</v>
      </c>
    </row>
    <row r="216" spans="1:7" x14ac:dyDescent="0.25">
      <c r="A216" s="24" t="s">
        <v>725</v>
      </c>
      <c r="B216" s="24" t="s">
        <v>726</v>
      </c>
      <c r="C216" s="103">
        <v>0.74618188413098974</v>
      </c>
      <c r="G216" s="103"/>
    </row>
    <row r="217" spans="1:7" x14ac:dyDescent="0.25">
      <c r="G217" s="103"/>
    </row>
    <row r="218" spans="1:7" x14ac:dyDescent="0.25">
      <c r="B218" s="40" t="s">
        <v>727</v>
      </c>
      <c r="G218" s="103"/>
    </row>
    <row r="219" spans="1:7" x14ac:dyDescent="0.25">
      <c r="A219" s="24" t="s">
        <v>728</v>
      </c>
      <c r="B219" s="24" t="s">
        <v>729</v>
      </c>
      <c r="C219" s="101">
        <v>4013.5555865900046</v>
      </c>
      <c r="D219" s="101">
        <v>128018</v>
      </c>
      <c r="F219" s="110">
        <v>0.10064954827140796</v>
      </c>
      <c r="G219" s="110">
        <v>0.252253210850092</v>
      </c>
    </row>
    <row r="220" spans="1:7" x14ac:dyDescent="0.25">
      <c r="A220" s="24" t="s">
        <v>730</v>
      </c>
      <c r="B220" s="24" t="s">
        <v>731</v>
      </c>
      <c r="C220" s="101">
        <v>2049.7958322599934</v>
      </c>
      <c r="D220" s="101">
        <v>30397</v>
      </c>
      <c r="F220" s="110">
        <v>5.1403554806841216E-2</v>
      </c>
      <c r="G220" s="110">
        <v>5.9895802545034661E-2</v>
      </c>
    </row>
    <row r="221" spans="1:7" x14ac:dyDescent="0.25">
      <c r="A221" s="24" t="s">
        <v>732</v>
      </c>
      <c r="B221" s="24" t="s">
        <v>733</v>
      </c>
      <c r="C221" s="101">
        <v>2736.2377309999988</v>
      </c>
      <c r="D221" s="101">
        <v>37101</v>
      </c>
      <c r="F221" s="110">
        <v>6.8617734486721857E-2</v>
      </c>
      <c r="G221" s="110">
        <v>7.3105706820519492E-2</v>
      </c>
    </row>
    <row r="222" spans="1:7" x14ac:dyDescent="0.25">
      <c r="A222" s="24" t="s">
        <v>734</v>
      </c>
      <c r="B222" s="24" t="s">
        <v>735</v>
      </c>
      <c r="C222" s="101">
        <v>3351.7144413799901</v>
      </c>
      <c r="D222" s="101">
        <v>42233</v>
      </c>
      <c r="F222" s="110">
        <v>8.40522915857429E-2</v>
      </c>
      <c r="G222" s="110">
        <v>8.321806194310126E-2</v>
      </c>
    </row>
    <row r="223" spans="1:7" x14ac:dyDescent="0.25">
      <c r="A223" s="24" t="s">
        <v>736</v>
      </c>
      <c r="B223" s="24" t="s">
        <v>737</v>
      </c>
      <c r="C223" s="101">
        <v>7074.625345150017</v>
      </c>
      <c r="D223" s="101">
        <v>74311</v>
      </c>
      <c r="F223" s="110">
        <v>0.1774132262071848</v>
      </c>
      <c r="G223" s="110">
        <v>0.14642619281258251</v>
      </c>
    </row>
    <row r="224" spans="1:7" x14ac:dyDescent="0.25">
      <c r="A224" s="24" t="s">
        <v>738</v>
      </c>
      <c r="B224" s="24" t="s">
        <v>739</v>
      </c>
      <c r="C224" s="101">
        <v>9227.3725448999776</v>
      </c>
      <c r="D224" s="101">
        <v>89493</v>
      </c>
      <c r="F224" s="110">
        <v>0.23139853387834666</v>
      </c>
      <c r="G224" s="110">
        <v>0.17634158164170105</v>
      </c>
    </row>
    <row r="225" spans="1:7" x14ac:dyDescent="0.25">
      <c r="A225" s="24" t="s">
        <v>740</v>
      </c>
      <c r="B225" s="24" t="s">
        <v>741</v>
      </c>
      <c r="C225" s="101">
        <v>10888.363799340013</v>
      </c>
      <c r="D225" s="101">
        <v>101454</v>
      </c>
      <c r="F225" s="110">
        <v>0.27305187985434859</v>
      </c>
      <c r="G225" s="110">
        <v>0.19991014742915242</v>
      </c>
    </row>
    <row r="226" spans="1:7" x14ac:dyDescent="0.25">
      <c r="A226" s="24" t="s">
        <v>742</v>
      </c>
      <c r="B226" s="24" t="s">
        <v>743</v>
      </c>
      <c r="C226" s="101">
        <v>534.87321876000021</v>
      </c>
      <c r="D226" s="101">
        <v>4491</v>
      </c>
      <c r="F226" s="110">
        <v>1.3413230909405952E-2</v>
      </c>
      <c r="G226" s="110">
        <v>8.8492959578165831E-3</v>
      </c>
    </row>
    <row r="227" spans="1:7" x14ac:dyDescent="0.25">
      <c r="A227" s="24" t="s">
        <v>744</v>
      </c>
      <c r="B227" s="51" t="s">
        <v>94</v>
      </c>
      <c r="C227" s="101">
        <f>SUM(C219:C226)</f>
        <v>39876.538499379996</v>
      </c>
      <c r="D227" s="101">
        <f>SUM(D219:D226)</f>
        <v>507498</v>
      </c>
      <c r="F227" s="110">
        <f>SUM(F219:F226)</f>
        <v>1</v>
      </c>
      <c r="G227" s="110">
        <f>SUM(G219:G226)</f>
        <v>1</v>
      </c>
    </row>
    <row r="228" spans="1:7" hidden="1" outlineLevel="1" x14ac:dyDescent="0.25">
      <c r="A228" s="24" t="s">
        <v>745</v>
      </c>
      <c r="B228" s="53" t="s">
        <v>746</v>
      </c>
      <c r="F228" s="115">
        <f t="shared" ref="F228:F233" si="1">IF($C$227=0,"",IF(C228="[for completion]","",C228/$C$227))</f>
        <v>0</v>
      </c>
      <c r="G228" s="115">
        <f t="shared" ref="G228:G233" si="2">IF($D$227=0,"",IF(D228="[for completion]","",D228/$D$227))</f>
        <v>0</v>
      </c>
    </row>
    <row r="229" spans="1:7" hidden="1" outlineLevel="1" x14ac:dyDescent="0.25">
      <c r="A229" s="24" t="s">
        <v>747</v>
      </c>
      <c r="B229" s="53" t="s">
        <v>748</v>
      </c>
      <c r="F229" s="115">
        <f t="shared" si="1"/>
        <v>0</v>
      </c>
      <c r="G229" s="115">
        <f t="shared" si="2"/>
        <v>0</v>
      </c>
    </row>
    <row r="230" spans="1:7" hidden="1" outlineLevel="1" x14ac:dyDescent="0.25">
      <c r="A230" s="24" t="s">
        <v>749</v>
      </c>
      <c r="B230" s="53" t="s">
        <v>750</v>
      </c>
      <c r="F230" s="115">
        <f t="shared" si="1"/>
        <v>0</v>
      </c>
      <c r="G230" s="115">
        <f t="shared" si="2"/>
        <v>0</v>
      </c>
    </row>
    <row r="231" spans="1:7" hidden="1" outlineLevel="1" x14ac:dyDescent="0.25">
      <c r="A231" s="24" t="s">
        <v>751</v>
      </c>
      <c r="B231" s="53" t="s">
        <v>752</v>
      </c>
      <c r="F231" s="115">
        <f t="shared" si="1"/>
        <v>0</v>
      </c>
      <c r="G231" s="115">
        <f t="shared" si="2"/>
        <v>0</v>
      </c>
    </row>
    <row r="232" spans="1:7" hidden="1" outlineLevel="1" x14ac:dyDescent="0.25">
      <c r="A232" s="24" t="s">
        <v>753</v>
      </c>
      <c r="B232" s="53" t="s">
        <v>754</v>
      </c>
      <c r="F232" s="115">
        <f t="shared" si="1"/>
        <v>0</v>
      </c>
      <c r="G232" s="115">
        <f t="shared" si="2"/>
        <v>0</v>
      </c>
    </row>
    <row r="233" spans="1:7" hidden="1" outlineLevel="1" x14ac:dyDescent="0.25">
      <c r="A233" s="24" t="s">
        <v>755</v>
      </c>
      <c r="B233" s="53" t="s">
        <v>756</v>
      </c>
      <c r="F233" s="115">
        <f t="shared" si="1"/>
        <v>0</v>
      </c>
      <c r="G233" s="115">
        <f t="shared" si="2"/>
        <v>0</v>
      </c>
    </row>
    <row r="234" spans="1:7" hidden="1" outlineLevel="1" x14ac:dyDescent="0.25">
      <c r="A234" s="24" t="s">
        <v>757</v>
      </c>
      <c r="B234" s="53"/>
      <c r="F234" s="115"/>
      <c r="G234" s="115"/>
    </row>
    <row r="235" spans="1:7" hidden="1" outlineLevel="1" x14ac:dyDescent="0.25">
      <c r="A235" s="24" t="s">
        <v>758</v>
      </c>
      <c r="B235" s="53"/>
      <c r="F235" s="115"/>
      <c r="G235" s="115"/>
    </row>
    <row r="236" spans="1:7" hidden="1" outlineLevel="1" x14ac:dyDescent="0.25">
      <c r="A236" s="24" t="s">
        <v>759</v>
      </c>
      <c r="B236" s="53"/>
      <c r="F236" s="115"/>
      <c r="G236" s="115"/>
    </row>
    <row r="237" spans="1:7" ht="15" customHeight="1" collapsed="1" x14ac:dyDescent="0.25">
      <c r="A237" s="42"/>
      <c r="B237" s="43" t="s">
        <v>760</v>
      </c>
      <c r="C237" s="42" t="s">
        <v>693</v>
      </c>
      <c r="D237" s="42" t="s">
        <v>694</v>
      </c>
      <c r="E237" s="44"/>
      <c r="F237" s="127" t="s">
        <v>521</v>
      </c>
      <c r="G237" s="127" t="s">
        <v>695</v>
      </c>
    </row>
    <row r="238" spans="1:7" x14ac:dyDescent="0.25">
      <c r="A238" s="24" t="s">
        <v>761</v>
      </c>
      <c r="B238" s="24" t="s">
        <v>726</v>
      </c>
      <c r="C238" s="543">
        <v>0.72057019130049338</v>
      </c>
      <c r="G238" s="103"/>
    </row>
    <row r="239" spans="1:7" x14ac:dyDescent="0.25">
      <c r="C239" s="37"/>
      <c r="G239" s="103"/>
    </row>
    <row r="240" spans="1:7" x14ac:dyDescent="0.25">
      <c r="B240" s="40" t="s">
        <v>727</v>
      </c>
      <c r="G240" s="103"/>
    </row>
    <row r="241" spans="1:7" x14ac:dyDescent="0.25">
      <c r="A241" s="24" t="s">
        <v>762</v>
      </c>
      <c r="B241" s="24" t="s">
        <v>729</v>
      </c>
      <c r="C241" s="542">
        <v>5121.335097209977</v>
      </c>
      <c r="D241" s="542">
        <v>144783</v>
      </c>
      <c r="F241" s="115">
        <v>0.12842978076669337</v>
      </c>
      <c r="G241" s="115">
        <v>0.2852878237943795</v>
      </c>
    </row>
    <row r="242" spans="1:7" x14ac:dyDescent="0.25">
      <c r="A242" s="24" t="s">
        <v>763</v>
      </c>
      <c r="B242" s="24" t="s">
        <v>731</v>
      </c>
      <c r="C242" s="542">
        <v>2292.2647543100084</v>
      </c>
      <c r="D242" s="542">
        <v>31080</v>
      </c>
      <c r="F242" s="115">
        <v>5.7484045520792892E-2</v>
      </c>
      <c r="G242" s="115">
        <v>6.1241620656633126E-2</v>
      </c>
    </row>
    <row r="243" spans="1:7" x14ac:dyDescent="0.25">
      <c r="A243" s="24" t="s">
        <v>764</v>
      </c>
      <c r="B243" s="24" t="s">
        <v>733</v>
      </c>
      <c r="C243" s="542">
        <v>3069.7473518200009</v>
      </c>
      <c r="D243" s="542">
        <v>36957</v>
      </c>
      <c r="F243" s="115">
        <v>7.6981289433327618E-2</v>
      </c>
      <c r="G243" s="115">
        <v>7.2821961859948214E-2</v>
      </c>
    </row>
    <row r="244" spans="1:7" x14ac:dyDescent="0.25">
      <c r="A244" s="24" t="s">
        <v>765</v>
      </c>
      <c r="B244" s="24" t="s">
        <v>735</v>
      </c>
      <c r="C244" s="542">
        <v>3654.8927813699943</v>
      </c>
      <c r="D244" s="542">
        <v>41294</v>
      </c>
      <c r="F244" s="115">
        <v>9.165521679939255E-2</v>
      </c>
      <c r="G244" s="115">
        <v>8.136780834604275E-2</v>
      </c>
    </row>
    <row r="245" spans="1:7" x14ac:dyDescent="0.25">
      <c r="A245" s="24" t="s">
        <v>766</v>
      </c>
      <c r="B245" s="24" t="s">
        <v>737</v>
      </c>
      <c r="C245" s="542">
        <v>11823.189006970022</v>
      </c>
      <c r="D245" s="542">
        <v>106194</v>
      </c>
      <c r="F245" s="115">
        <v>0.29649486770658035</v>
      </c>
      <c r="G245" s="115">
        <v>0.2092500857146235</v>
      </c>
    </row>
    <row r="246" spans="1:7" x14ac:dyDescent="0.25">
      <c r="A246" s="24" t="s">
        <v>767</v>
      </c>
      <c r="B246" s="24" t="s">
        <v>739</v>
      </c>
      <c r="C246" s="542">
        <v>4926.9181874699834</v>
      </c>
      <c r="D246" s="542">
        <v>52398</v>
      </c>
      <c r="F246" s="115">
        <v>0.12355430969883685</v>
      </c>
      <c r="G246" s="115">
        <v>0.10324769752787204</v>
      </c>
    </row>
    <row r="247" spans="1:7" x14ac:dyDescent="0.25">
      <c r="A247" s="24" t="s">
        <v>768</v>
      </c>
      <c r="B247" s="24" t="s">
        <v>741</v>
      </c>
      <c r="C247" s="542">
        <v>8242.2254393899784</v>
      </c>
      <c r="D247" s="542">
        <v>86800</v>
      </c>
      <c r="F247" s="115">
        <v>0.2066936035463092</v>
      </c>
      <c r="G247" s="115">
        <v>0.17103515678879522</v>
      </c>
    </row>
    <row r="248" spans="1:7" x14ac:dyDescent="0.25">
      <c r="A248" s="24" t="s">
        <v>769</v>
      </c>
      <c r="B248" s="24" t="s">
        <v>743</v>
      </c>
      <c r="C248" s="542">
        <v>745.96588084000007</v>
      </c>
      <c r="D248" s="542">
        <v>7992</v>
      </c>
      <c r="F248" s="115">
        <v>1.8706886528067099E-2</v>
      </c>
      <c r="G248" s="115">
        <v>1.5747845311705661E-2</v>
      </c>
    </row>
    <row r="249" spans="1:7" x14ac:dyDescent="0.25">
      <c r="A249" s="24" t="s">
        <v>770</v>
      </c>
      <c r="B249" s="51" t="s">
        <v>94</v>
      </c>
      <c r="C249" s="114">
        <f>SUM(C241:C248)</f>
        <v>39876.538499379967</v>
      </c>
      <c r="D249" s="107">
        <f>SUM(D241:D248)</f>
        <v>507498</v>
      </c>
      <c r="F249" s="110">
        <f>SUM(F241:F248)</f>
        <v>0.99999999999999989</v>
      </c>
      <c r="G249" s="110">
        <f>SUM(G241:G248)</f>
        <v>1</v>
      </c>
    </row>
    <row r="250" spans="1:7" hidden="1" outlineLevel="1" x14ac:dyDescent="0.25">
      <c r="A250" s="24" t="s">
        <v>771</v>
      </c>
      <c r="B250" s="53" t="s">
        <v>746</v>
      </c>
      <c r="F250" s="115">
        <f t="shared" ref="F250:F255" si="3">IF($C$249=0,"",IF(C250="[for completion]","",C250/$C$249))</f>
        <v>0</v>
      </c>
      <c r="G250" s="115">
        <f t="shared" ref="G250:G255" si="4">IF($D$249=0,"",IF(D250="[for completion]","",D250/$D$249))</f>
        <v>0</v>
      </c>
    </row>
    <row r="251" spans="1:7" hidden="1" outlineLevel="1" x14ac:dyDescent="0.25">
      <c r="A251" s="24" t="s">
        <v>772</v>
      </c>
      <c r="B251" s="53" t="s">
        <v>748</v>
      </c>
      <c r="F251" s="115">
        <f t="shared" si="3"/>
        <v>0</v>
      </c>
      <c r="G251" s="115">
        <f t="shared" si="4"/>
        <v>0</v>
      </c>
    </row>
    <row r="252" spans="1:7" hidden="1" outlineLevel="1" x14ac:dyDescent="0.25">
      <c r="A252" s="24" t="s">
        <v>773</v>
      </c>
      <c r="B252" s="53" t="s">
        <v>750</v>
      </c>
      <c r="F252" s="115">
        <f t="shared" si="3"/>
        <v>0</v>
      </c>
      <c r="G252" s="115">
        <f t="shared" si="4"/>
        <v>0</v>
      </c>
    </row>
    <row r="253" spans="1:7" hidden="1" outlineLevel="1" x14ac:dyDescent="0.25">
      <c r="A253" s="24" t="s">
        <v>774</v>
      </c>
      <c r="B253" s="53" t="s">
        <v>752</v>
      </c>
      <c r="F253" s="115">
        <f t="shared" si="3"/>
        <v>0</v>
      </c>
      <c r="G253" s="115">
        <f t="shared" si="4"/>
        <v>0</v>
      </c>
    </row>
    <row r="254" spans="1:7" hidden="1" outlineLevel="1" x14ac:dyDescent="0.25">
      <c r="A254" s="24" t="s">
        <v>775</v>
      </c>
      <c r="B254" s="53" t="s">
        <v>754</v>
      </c>
      <c r="F254" s="115">
        <f t="shared" si="3"/>
        <v>0</v>
      </c>
      <c r="G254" s="115">
        <f t="shared" si="4"/>
        <v>0</v>
      </c>
    </row>
    <row r="255" spans="1:7" hidden="1" outlineLevel="1" x14ac:dyDescent="0.25">
      <c r="A255" s="24" t="s">
        <v>776</v>
      </c>
      <c r="B255" s="53" t="s">
        <v>756</v>
      </c>
      <c r="F255" s="115">
        <f t="shared" si="3"/>
        <v>0</v>
      </c>
      <c r="G255" s="115">
        <f t="shared" si="4"/>
        <v>0</v>
      </c>
    </row>
    <row r="256" spans="1:7" hidden="1" outlineLevel="1" x14ac:dyDescent="0.25">
      <c r="A256" s="24" t="s">
        <v>777</v>
      </c>
      <c r="B256" s="53"/>
      <c r="F256" s="115"/>
      <c r="G256" s="115"/>
    </row>
    <row r="257" spans="1:14" hidden="1" outlineLevel="1" x14ac:dyDescent="0.25">
      <c r="A257" s="24" t="s">
        <v>778</v>
      </c>
      <c r="B257" s="53"/>
      <c r="F257" s="115"/>
      <c r="G257" s="115"/>
    </row>
    <row r="258" spans="1:14" hidden="1" outlineLevel="1" x14ac:dyDescent="0.25">
      <c r="A258" s="24" t="s">
        <v>779</v>
      </c>
      <c r="B258" s="53"/>
      <c r="F258" s="115"/>
      <c r="G258" s="115"/>
    </row>
    <row r="259" spans="1:14" ht="15" customHeight="1" collapsed="1" x14ac:dyDescent="0.25">
      <c r="A259" s="42"/>
      <c r="B259" s="43" t="s">
        <v>780</v>
      </c>
      <c r="C259" s="42" t="s">
        <v>521</v>
      </c>
      <c r="D259" s="42"/>
      <c r="E259" s="44"/>
      <c r="F259" s="127"/>
      <c r="G259" s="127"/>
    </row>
    <row r="260" spans="1:14" x14ac:dyDescent="0.25">
      <c r="A260" s="24" t="s">
        <v>781</v>
      </c>
      <c r="B260" s="24" t="s">
        <v>782</v>
      </c>
      <c r="C260" s="103">
        <v>0.73021627852133653</v>
      </c>
      <c r="E260" s="59"/>
      <c r="F260" s="110"/>
      <c r="G260" s="110"/>
    </row>
    <row r="261" spans="1:14" x14ac:dyDescent="0.25">
      <c r="A261" s="24" t="s">
        <v>783</v>
      </c>
      <c r="B261" s="24" t="s">
        <v>784</v>
      </c>
      <c r="C261" s="103">
        <v>1.3918324597272373E-2</v>
      </c>
      <c r="E261" s="59"/>
      <c r="F261" s="110"/>
    </row>
    <row r="262" spans="1:14" x14ac:dyDescent="0.25">
      <c r="A262" s="24" t="s">
        <v>785</v>
      </c>
      <c r="B262" s="24" t="s">
        <v>786</v>
      </c>
      <c r="C262" s="103">
        <v>0.23899134564746891</v>
      </c>
      <c r="E262" s="59"/>
      <c r="F262" s="110"/>
    </row>
    <row r="263" spans="1:14" x14ac:dyDescent="0.25">
      <c r="A263" s="24" t="s">
        <v>787</v>
      </c>
      <c r="B263" s="40" t="s">
        <v>1322</v>
      </c>
      <c r="C263" s="103"/>
      <c r="D263" s="37"/>
      <c r="E263" s="37"/>
      <c r="F263" s="119"/>
      <c r="G263" s="119"/>
      <c r="H263" s="22"/>
      <c r="I263" s="24"/>
      <c r="J263" s="24"/>
      <c r="K263" s="24"/>
      <c r="L263" s="22"/>
      <c r="M263" s="22"/>
      <c r="N263" s="22"/>
    </row>
    <row r="264" spans="1:14" x14ac:dyDescent="0.25">
      <c r="A264" s="24" t="s">
        <v>1330</v>
      </c>
      <c r="B264" s="24" t="s">
        <v>92</v>
      </c>
      <c r="C264" s="103">
        <v>1.6874051233921938E-2</v>
      </c>
      <c r="E264" s="59"/>
      <c r="F264" s="110"/>
    </row>
    <row r="265" spans="1:14" outlineLevel="1" x14ac:dyDescent="0.25">
      <c r="A265" s="24" t="s">
        <v>788</v>
      </c>
      <c r="B265" s="53" t="s">
        <v>789</v>
      </c>
      <c r="C265" s="103">
        <v>0.53970607304178575</v>
      </c>
      <c r="E265" s="59"/>
      <c r="F265" s="110"/>
    </row>
    <row r="266" spans="1:14" outlineLevel="1" x14ac:dyDescent="0.25">
      <c r="A266" s="24" t="s">
        <v>790</v>
      </c>
      <c r="B266" s="53" t="s">
        <v>791</v>
      </c>
      <c r="C266" s="54"/>
      <c r="E266" s="59"/>
      <c r="F266" s="110"/>
    </row>
    <row r="267" spans="1:14" outlineLevel="1" x14ac:dyDescent="0.25">
      <c r="A267" s="24" t="s">
        <v>792</v>
      </c>
      <c r="B267" s="53" t="s">
        <v>793</v>
      </c>
      <c r="E267" s="59"/>
      <c r="F267" s="110"/>
    </row>
    <row r="268" spans="1:14" outlineLevel="1" x14ac:dyDescent="0.25">
      <c r="A268" s="24" t="s">
        <v>794</v>
      </c>
      <c r="B268" s="53" t="s">
        <v>795</v>
      </c>
      <c r="E268" s="59"/>
      <c r="F268" s="110"/>
    </row>
    <row r="269" spans="1:14" outlineLevel="1" x14ac:dyDescent="0.25">
      <c r="A269" s="24" t="s">
        <v>796</v>
      </c>
      <c r="B269" s="53" t="s">
        <v>797</v>
      </c>
      <c r="E269" s="59"/>
      <c r="F269" s="110"/>
    </row>
    <row r="270" spans="1:14" outlineLevel="1" x14ac:dyDescent="0.25">
      <c r="A270" s="24" t="s">
        <v>798</v>
      </c>
      <c r="B270" s="53" t="s">
        <v>96</v>
      </c>
      <c r="E270" s="59"/>
      <c r="F270" s="110"/>
    </row>
    <row r="271" spans="1:14" outlineLevel="1" x14ac:dyDescent="0.25">
      <c r="A271" s="24" t="s">
        <v>799</v>
      </c>
      <c r="B271" s="53" t="s">
        <v>96</v>
      </c>
      <c r="E271" s="59"/>
      <c r="F271" s="110"/>
    </row>
    <row r="272" spans="1:14" outlineLevel="1" x14ac:dyDescent="0.25">
      <c r="A272" s="24" t="s">
        <v>800</v>
      </c>
      <c r="B272" s="53" t="s">
        <v>96</v>
      </c>
      <c r="E272" s="59"/>
      <c r="F272" s="110"/>
    </row>
    <row r="273" spans="1:7" outlineLevel="1" x14ac:dyDescent="0.25">
      <c r="A273" s="24" t="s">
        <v>801</v>
      </c>
      <c r="B273" s="53" t="s">
        <v>96</v>
      </c>
      <c r="E273" s="59"/>
      <c r="F273" s="110"/>
    </row>
    <row r="274" spans="1:7" outlineLevel="1" x14ac:dyDescent="0.25">
      <c r="A274" s="24" t="s">
        <v>802</v>
      </c>
      <c r="B274" s="53" t="s">
        <v>96</v>
      </c>
      <c r="E274" s="59"/>
      <c r="F274" s="110"/>
    </row>
    <row r="275" spans="1:7" outlineLevel="1" x14ac:dyDescent="0.25">
      <c r="A275" s="24" t="s">
        <v>803</v>
      </c>
      <c r="B275" s="53" t="s">
        <v>96</v>
      </c>
      <c r="E275" s="59"/>
      <c r="F275" s="110"/>
    </row>
    <row r="276" spans="1:7" ht="15" customHeight="1" x14ac:dyDescent="0.25">
      <c r="A276" s="42"/>
      <c r="B276" s="43" t="s">
        <v>804</v>
      </c>
      <c r="C276" s="42" t="s">
        <v>521</v>
      </c>
      <c r="D276" s="42"/>
      <c r="E276" s="44"/>
      <c r="F276" s="127"/>
      <c r="G276" s="124"/>
    </row>
    <row r="277" spans="1:7" x14ac:dyDescent="0.25">
      <c r="A277" s="24" t="s">
        <v>7</v>
      </c>
      <c r="B277" s="24" t="s">
        <v>1323</v>
      </c>
      <c r="C277" s="103">
        <v>0.83050435118547039</v>
      </c>
      <c r="E277" s="22"/>
      <c r="F277" s="113"/>
    </row>
    <row r="278" spans="1:7" x14ac:dyDescent="0.25">
      <c r="A278" s="24" t="s">
        <v>805</v>
      </c>
      <c r="B278" s="24" t="s">
        <v>806</v>
      </c>
      <c r="C278" s="103">
        <v>0.1694956488145298</v>
      </c>
      <c r="E278" s="22"/>
      <c r="F278" s="113"/>
    </row>
    <row r="279" spans="1:7" x14ac:dyDescent="0.25">
      <c r="A279" s="24" t="s">
        <v>807</v>
      </c>
      <c r="B279" s="24" t="s">
        <v>92</v>
      </c>
      <c r="E279" s="22"/>
      <c r="F279" s="113"/>
    </row>
    <row r="280" spans="1:7" hidden="1" outlineLevel="1" x14ac:dyDescent="0.25">
      <c r="A280" s="24" t="s">
        <v>808</v>
      </c>
      <c r="E280" s="22"/>
      <c r="F280" s="113"/>
    </row>
    <row r="281" spans="1:7" hidden="1" outlineLevel="1" x14ac:dyDescent="0.25">
      <c r="A281" s="24" t="s">
        <v>809</v>
      </c>
      <c r="E281" s="22"/>
      <c r="F281" s="113"/>
    </row>
    <row r="282" spans="1:7" hidden="1" outlineLevel="1" x14ac:dyDescent="0.25">
      <c r="A282" s="24" t="s">
        <v>810</v>
      </c>
      <c r="E282" s="22"/>
      <c r="F282" s="113"/>
    </row>
    <row r="283" spans="1:7" hidden="1" outlineLevel="1" x14ac:dyDescent="0.25">
      <c r="A283" s="24" t="s">
        <v>811</v>
      </c>
      <c r="E283" s="22"/>
      <c r="F283" s="113"/>
    </row>
    <row r="284" spans="1:7" hidden="1" outlineLevel="1" x14ac:dyDescent="0.25">
      <c r="A284" s="24" t="s">
        <v>812</v>
      </c>
      <c r="E284" s="22"/>
      <c r="F284" s="113"/>
    </row>
    <row r="285" spans="1:7" hidden="1" outlineLevel="1" x14ac:dyDescent="0.25">
      <c r="A285" s="24" t="s">
        <v>813</v>
      </c>
      <c r="E285" s="22"/>
      <c r="F285" s="113"/>
    </row>
    <row r="286" spans="1:7" ht="18.75" collapsed="1" x14ac:dyDescent="0.25">
      <c r="A286" s="74"/>
      <c r="B286" s="75" t="s">
        <v>814</v>
      </c>
      <c r="C286" s="74"/>
      <c r="D286" s="74"/>
      <c r="E286" s="74"/>
      <c r="F286" s="136"/>
      <c r="G286" s="136"/>
    </row>
    <row r="287" spans="1:7" ht="15" customHeight="1" x14ac:dyDescent="0.25">
      <c r="A287" s="42"/>
      <c r="B287" s="43" t="s">
        <v>815</v>
      </c>
      <c r="C287" s="42" t="s">
        <v>693</v>
      </c>
      <c r="D287" s="42" t="s">
        <v>694</v>
      </c>
      <c r="E287" s="42"/>
      <c r="F287" s="127" t="s">
        <v>522</v>
      </c>
      <c r="G287" s="127" t="s">
        <v>695</v>
      </c>
    </row>
    <row r="288" spans="1:7" x14ac:dyDescent="0.25">
      <c r="A288" s="24" t="s">
        <v>816</v>
      </c>
      <c r="B288" s="24" t="s">
        <v>697</v>
      </c>
      <c r="C288" s="101">
        <v>2403.2624527014214</v>
      </c>
      <c r="D288" s="24">
        <v>211</v>
      </c>
      <c r="E288" s="37"/>
      <c r="F288" s="119"/>
      <c r="G288" s="119"/>
    </row>
    <row r="289" spans="1:7" x14ac:dyDescent="0.25">
      <c r="A289" s="37"/>
      <c r="D289" s="37"/>
      <c r="E289" s="37"/>
      <c r="F289" s="119"/>
      <c r="G289" s="119"/>
    </row>
    <row r="290" spans="1:7" x14ac:dyDescent="0.25">
      <c r="B290" s="24" t="s">
        <v>698</v>
      </c>
      <c r="D290" s="37"/>
      <c r="E290" s="37"/>
      <c r="F290" s="119"/>
      <c r="G290" s="119"/>
    </row>
    <row r="291" spans="1:7" x14ac:dyDescent="0.25">
      <c r="A291" s="24" t="s">
        <v>817</v>
      </c>
      <c r="B291" s="40" t="s">
        <v>1366</v>
      </c>
      <c r="C291" s="109">
        <v>10.864286689999998</v>
      </c>
      <c r="D291" s="109">
        <v>108</v>
      </c>
      <c r="E291" s="37"/>
      <c r="F291" s="115">
        <v>2.1424838690118672E-2</v>
      </c>
      <c r="G291" s="115">
        <v>0.51184834123222744</v>
      </c>
    </row>
    <row r="292" spans="1:7" x14ac:dyDescent="0.25">
      <c r="A292" s="24" t="s">
        <v>818</v>
      </c>
      <c r="B292" s="40" t="s">
        <v>1367</v>
      </c>
      <c r="C292" s="109">
        <v>11.4453528</v>
      </c>
      <c r="D292" s="109">
        <v>39</v>
      </c>
      <c r="E292" s="37"/>
      <c r="F292" s="115">
        <v>2.2570725947171973E-2</v>
      </c>
      <c r="G292" s="115">
        <v>0.18483412322274881</v>
      </c>
    </row>
    <row r="293" spans="1:7" x14ac:dyDescent="0.25">
      <c r="A293" s="24" t="s">
        <v>819</v>
      </c>
      <c r="B293" s="40" t="s">
        <v>1368</v>
      </c>
      <c r="C293" s="109">
        <v>6.2742697000000005</v>
      </c>
      <c r="D293" s="109">
        <v>13</v>
      </c>
      <c r="E293" s="37"/>
      <c r="F293" s="115">
        <v>1.2373128586944469E-2</v>
      </c>
      <c r="G293" s="115">
        <v>6.1611374407582936E-2</v>
      </c>
    </row>
    <row r="294" spans="1:7" x14ac:dyDescent="0.25">
      <c r="A294" s="24" t="s">
        <v>820</v>
      </c>
      <c r="B294" s="40" t="s">
        <v>1369</v>
      </c>
      <c r="C294" s="109">
        <v>1.97290915</v>
      </c>
      <c r="D294" s="109">
        <v>3</v>
      </c>
      <c r="E294" s="37"/>
      <c r="F294" s="115">
        <v>3.8906613471380281E-3</v>
      </c>
      <c r="G294" s="115">
        <v>1.4218009478672985E-2</v>
      </c>
    </row>
    <row r="295" spans="1:7" x14ac:dyDescent="0.25">
      <c r="A295" s="24" t="s">
        <v>821</v>
      </c>
      <c r="B295" s="40" t="s">
        <v>1370</v>
      </c>
      <c r="C295" s="109">
        <v>1.94195568</v>
      </c>
      <c r="D295" s="109">
        <v>2</v>
      </c>
      <c r="E295" s="37"/>
      <c r="F295" s="115">
        <v>3.8296197785038129E-3</v>
      </c>
      <c r="G295" s="115">
        <v>9.4786729857819912E-3</v>
      </c>
    </row>
    <row r="296" spans="1:7" x14ac:dyDescent="0.25">
      <c r="A296" s="24" t="s">
        <v>822</v>
      </c>
      <c r="B296" s="40" t="s">
        <v>1371</v>
      </c>
      <c r="C296" s="109">
        <v>474.58960349999995</v>
      </c>
      <c r="D296" s="109">
        <v>46</v>
      </c>
      <c r="E296" s="37"/>
      <c r="F296" s="115">
        <v>0.93591102565012307</v>
      </c>
      <c r="G296" s="115">
        <v>0.21800947867298578</v>
      </c>
    </row>
    <row r="297" spans="1:7" x14ac:dyDescent="0.25">
      <c r="A297" s="24" t="s">
        <v>823</v>
      </c>
      <c r="B297" s="40"/>
      <c r="E297" s="37"/>
      <c r="F297" s="115"/>
      <c r="G297" s="115"/>
    </row>
    <row r="298" spans="1:7" x14ac:dyDescent="0.25">
      <c r="A298" s="24" t="s">
        <v>824</v>
      </c>
      <c r="B298" s="40"/>
      <c r="E298" s="37"/>
      <c r="F298" s="115"/>
      <c r="G298" s="115"/>
    </row>
    <row r="299" spans="1:7" x14ac:dyDescent="0.25">
      <c r="A299" s="24" t="s">
        <v>825</v>
      </c>
      <c r="B299" s="40"/>
      <c r="E299" s="37"/>
      <c r="F299" s="115"/>
      <c r="G299" s="115"/>
    </row>
    <row r="300" spans="1:7" x14ac:dyDescent="0.25">
      <c r="A300" s="24" t="s">
        <v>826</v>
      </c>
      <c r="B300" s="40"/>
      <c r="E300" s="40"/>
      <c r="F300" s="115"/>
      <c r="G300" s="115"/>
    </row>
    <row r="301" spans="1:7" x14ac:dyDescent="0.25">
      <c r="A301" s="24" t="s">
        <v>827</v>
      </c>
      <c r="B301" s="40"/>
      <c r="E301" s="40"/>
      <c r="F301" s="115"/>
      <c r="G301" s="115"/>
    </row>
    <row r="302" spans="1:7" x14ac:dyDescent="0.25">
      <c r="A302" s="24" t="s">
        <v>828</v>
      </c>
      <c r="B302" s="40"/>
      <c r="E302" s="40"/>
      <c r="F302" s="115"/>
      <c r="G302" s="115"/>
    </row>
    <row r="303" spans="1:7" x14ac:dyDescent="0.25">
      <c r="A303" s="24" t="s">
        <v>829</v>
      </c>
      <c r="B303" s="40"/>
      <c r="E303" s="40"/>
      <c r="F303" s="115"/>
      <c r="G303" s="115"/>
    </row>
    <row r="304" spans="1:7" x14ac:dyDescent="0.25">
      <c r="A304" s="24" t="s">
        <v>830</v>
      </c>
      <c r="B304" s="40"/>
      <c r="E304" s="40"/>
      <c r="F304" s="115"/>
      <c r="G304" s="115"/>
    </row>
    <row r="305" spans="1:14" x14ac:dyDescent="0.25">
      <c r="A305" s="24" t="s">
        <v>831</v>
      </c>
      <c r="B305" s="40"/>
      <c r="E305" s="40"/>
      <c r="F305" s="115"/>
      <c r="G305" s="115"/>
    </row>
    <row r="306" spans="1:14" x14ac:dyDescent="0.25">
      <c r="A306" s="24" t="s">
        <v>832</v>
      </c>
      <c r="B306" s="40"/>
      <c r="F306" s="115"/>
      <c r="G306" s="115"/>
    </row>
    <row r="307" spans="1:14" x14ac:dyDescent="0.25">
      <c r="A307" s="24" t="s">
        <v>833</v>
      </c>
      <c r="B307" s="40"/>
      <c r="E307" s="59"/>
      <c r="F307" s="115"/>
      <c r="G307" s="115"/>
    </row>
    <row r="308" spans="1:14" x14ac:dyDescent="0.25">
      <c r="A308" s="24" t="s">
        <v>834</v>
      </c>
      <c r="B308" s="40"/>
      <c r="E308" s="59"/>
      <c r="F308" s="115"/>
      <c r="G308" s="115"/>
    </row>
    <row r="309" spans="1:14" x14ac:dyDescent="0.25">
      <c r="A309" s="24" t="s">
        <v>835</v>
      </c>
      <c r="B309" s="40"/>
      <c r="E309" s="59"/>
      <c r="F309" s="115"/>
      <c r="G309" s="115"/>
    </row>
    <row r="310" spans="1:14" x14ac:dyDescent="0.25">
      <c r="A310" s="24" t="s">
        <v>836</v>
      </c>
      <c r="B310" s="40"/>
      <c r="E310" s="59"/>
      <c r="F310" s="115"/>
      <c r="G310" s="115"/>
    </row>
    <row r="311" spans="1:14" x14ac:dyDescent="0.25">
      <c r="A311" s="24" t="s">
        <v>837</v>
      </c>
      <c r="B311" s="40"/>
      <c r="E311" s="59"/>
      <c r="F311" s="115"/>
      <c r="G311" s="115"/>
    </row>
    <row r="312" spans="1:14" x14ac:dyDescent="0.25">
      <c r="A312" s="24" t="s">
        <v>838</v>
      </c>
      <c r="B312" s="40"/>
      <c r="E312" s="59"/>
      <c r="F312" s="115"/>
      <c r="G312" s="115"/>
    </row>
    <row r="313" spans="1:14" x14ac:dyDescent="0.25">
      <c r="A313" s="24" t="s">
        <v>839</v>
      </c>
      <c r="B313" s="40"/>
      <c r="E313" s="59"/>
      <c r="F313" s="115"/>
      <c r="G313" s="115"/>
    </row>
    <row r="314" spans="1:14" x14ac:dyDescent="0.25">
      <c r="A314" s="24" t="s">
        <v>840</v>
      </c>
      <c r="B314" s="40"/>
      <c r="E314" s="59"/>
      <c r="F314" s="115"/>
      <c r="G314" s="115"/>
    </row>
    <row r="315" spans="1:14" x14ac:dyDescent="0.25">
      <c r="A315" s="24" t="s">
        <v>841</v>
      </c>
      <c r="B315" s="51" t="s">
        <v>94</v>
      </c>
      <c r="C315" s="108">
        <f>SUM(C291:C314)</f>
        <v>507.08837751999994</v>
      </c>
      <c r="D315" s="40">
        <f>SUM(D291:D314)</f>
        <v>211</v>
      </c>
      <c r="E315" s="59"/>
      <c r="F315" s="116">
        <f>SUM(F291:F314)</f>
        <v>1</v>
      </c>
      <c r="G315" s="116">
        <f>SUM(G291:G314)</f>
        <v>1</v>
      </c>
    </row>
    <row r="316" spans="1:14" ht="15" customHeight="1" x14ac:dyDescent="0.25">
      <c r="A316" s="42"/>
      <c r="B316" s="43" t="s">
        <v>842</v>
      </c>
      <c r="C316" s="42" t="s">
        <v>693</v>
      </c>
      <c r="D316" s="42" t="s">
        <v>694</v>
      </c>
      <c r="E316" s="42"/>
      <c r="F316" s="127" t="s">
        <v>522</v>
      </c>
      <c r="G316" s="127" t="s">
        <v>695</v>
      </c>
    </row>
    <row r="317" spans="1:14" x14ac:dyDescent="0.25">
      <c r="A317" s="24" t="s">
        <v>843</v>
      </c>
      <c r="B317" s="24" t="s">
        <v>726</v>
      </c>
      <c r="C317" s="103">
        <v>0.58958268778349032</v>
      </c>
      <c r="G317" s="103"/>
    </row>
    <row r="318" spans="1:14" x14ac:dyDescent="0.25">
      <c r="G318" s="103"/>
    </row>
    <row r="319" spans="1:14" x14ac:dyDescent="0.25">
      <c r="B319" s="40" t="s">
        <v>727</v>
      </c>
      <c r="G319" s="103"/>
    </row>
    <row r="320" spans="1:14" x14ac:dyDescent="0.25">
      <c r="A320" s="24" t="s">
        <v>844</v>
      </c>
      <c r="B320" s="24" t="s">
        <v>729</v>
      </c>
      <c r="C320" s="109">
        <v>319.22905198000007</v>
      </c>
      <c r="D320" s="109">
        <v>81</v>
      </c>
      <c r="F320" s="115">
        <f>IF($C$328=0,"",IF(C320="[for completion]","",C320/$C$328))</f>
        <v>0.62953336367369084</v>
      </c>
      <c r="G320" s="115">
        <f>IF($D$328=0,"",IF(D320="[for completion]","",D320/$D$328))</f>
        <v>0.38388625592417064</v>
      </c>
      <c r="N320" s="559"/>
    </row>
    <row r="321" spans="1:7" x14ac:dyDescent="0.25">
      <c r="A321" s="24" t="s">
        <v>845</v>
      </c>
      <c r="B321" s="24" t="s">
        <v>731</v>
      </c>
      <c r="C321" s="109">
        <v>80.70088887</v>
      </c>
      <c r="D321" s="109">
        <v>30</v>
      </c>
      <c r="F321" s="115">
        <f t="shared" ref="F321:F334" si="5">IF($C$328=0,"",IF(C321="[for completion]","",C321/$C$328))</f>
        <v>0.15914560941956724</v>
      </c>
      <c r="G321" s="115">
        <f t="shared" ref="G321:G334" si="6">IF($D$328=0,"",IF(D321="[for completion]","",D321/$D$328))</f>
        <v>0.14218009478672985</v>
      </c>
    </row>
    <row r="322" spans="1:7" x14ac:dyDescent="0.25">
      <c r="A322" s="24" t="s">
        <v>846</v>
      </c>
      <c r="B322" s="24" t="s">
        <v>733</v>
      </c>
      <c r="C322" s="109">
        <v>47.361932939999996</v>
      </c>
      <c r="D322" s="109">
        <v>12</v>
      </c>
      <c r="F322" s="115">
        <f t="shared" si="5"/>
        <v>9.3399760356629336E-2</v>
      </c>
      <c r="G322" s="115">
        <f t="shared" si="6"/>
        <v>5.6872037914691941E-2</v>
      </c>
    </row>
    <row r="323" spans="1:7" x14ac:dyDescent="0.25">
      <c r="A323" s="24" t="s">
        <v>847</v>
      </c>
      <c r="B323" s="24" t="s">
        <v>735</v>
      </c>
      <c r="C323" s="109">
        <v>14.851163939999998</v>
      </c>
      <c r="D323" s="109">
        <v>14</v>
      </c>
      <c r="F323" s="115">
        <f t="shared" si="5"/>
        <v>2.9287131392425281E-2</v>
      </c>
      <c r="G323" s="115">
        <f t="shared" si="6"/>
        <v>6.6350710900473939E-2</v>
      </c>
    </row>
    <row r="324" spans="1:7" x14ac:dyDescent="0.25">
      <c r="A324" s="24" t="s">
        <v>848</v>
      </c>
      <c r="B324" s="24" t="s">
        <v>737</v>
      </c>
      <c r="C324" s="109">
        <v>2.2332504500000003</v>
      </c>
      <c r="D324" s="109">
        <v>15</v>
      </c>
      <c r="F324" s="115">
        <f t="shared" si="5"/>
        <v>4.4040655416361192E-3</v>
      </c>
      <c r="G324" s="115">
        <f t="shared" si="6"/>
        <v>7.1090047393364927E-2</v>
      </c>
    </row>
    <row r="325" spans="1:7" x14ac:dyDescent="0.25">
      <c r="A325" s="24" t="s">
        <v>849</v>
      </c>
      <c r="B325" s="24" t="s">
        <v>739</v>
      </c>
      <c r="C325" s="109">
        <v>4.37799768</v>
      </c>
      <c r="D325" s="109">
        <v>21</v>
      </c>
      <c r="F325" s="115">
        <f t="shared" si="5"/>
        <v>8.6335989426760771E-3</v>
      </c>
      <c r="G325" s="115">
        <f t="shared" si="6"/>
        <v>9.9526066350710901E-2</v>
      </c>
    </row>
    <row r="326" spans="1:7" x14ac:dyDescent="0.25">
      <c r="A326" s="24" t="s">
        <v>850</v>
      </c>
      <c r="B326" s="24" t="s">
        <v>741</v>
      </c>
      <c r="C326" s="109">
        <v>12.243091660000001</v>
      </c>
      <c r="D326" s="109">
        <v>32</v>
      </c>
      <c r="F326" s="115">
        <f t="shared" si="5"/>
        <v>2.4143901147718812E-2</v>
      </c>
      <c r="G326" s="115">
        <f t="shared" si="6"/>
        <v>0.15165876777251186</v>
      </c>
    </row>
    <row r="327" spans="1:7" x14ac:dyDescent="0.25">
      <c r="A327" s="24" t="s">
        <v>851</v>
      </c>
      <c r="B327" s="24" t="s">
        <v>743</v>
      </c>
      <c r="C327" s="109">
        <v>26.091000000000005</v>
      </c>
      <c r="D327" s="109">
        <v>6</v>
      </c>
      <c r="F327" s="115">
        <f t="shared" si="5"/>
        <v>5.1452569525656203E-2</v>
      </c>
      <c r="G327" s="115">
        <f t="shared" si="6"/>
        <v>2.843601895734597E-2</v>
      </c>
    </row>
    <row r="328" spans="1:7" x14ac:dyDescent="0.25">
      <c r="A328" s="24" t="s">
        <v>852</v>
      </c>
      <c r="B328" s="51" t="s">
        <v>94</v>
      </c>
      <c r="C328" s="109">
        <f>SUM(C320:C327)</f>
        <v>507.08837752000011</v>
      </c>
      <c r="D328" s="24">
        <f>SUM(D320:D327)</f>
        <v>211</v>
      </c>
      <c r="F328" s="110">
        <f>SUM(F320:F327)</f>
        <v>0.99999999999999989</v>
      </c>
      <c r="G328" s="110">
        <f>SUM(G320:G327)</f>
        <v>1</v>
      </c>
    </row>
    <row r="329" spans="1:7" hidden="1" outlineLevel="1" x14ac:dyDescent="0.25">
      <c r="A329" s="24" t="s">
        <v>853</v>
      </c>
      <c r="B329" s="53" t="s">
        <v>746</v>
      </c>
      <c r="F329" s="115">
        <f t="shared" si="5"/>
        <v>0</v>
      </c>
      <c r="G329" s="115">
        <f t="shared" si="6"/>
        <v>0</v>
      </c>
    </row>
    <row r="330" spans="1:7" hidden="1" outlineLevel="1" x14ac:dyDescent="0.25">
      <c r="A330" s="24" t="s">
        <v>854</v>
      </c>
      <c r="B330" s="53" t="s">
        <v>748</v>
      </c>
      <c r="F330" s="115">
        <f t="shared" si="5"/>
        <v>0</v>
      </c>
      <c r="G330" s="115">
        <f t="shared" si="6"/>
        <v>0</v>
      </c>
    </row>
    <row r="331" spans="1:7" hidden="1" outlineLevel="1" x14ac:dyDescent="0.25">
      <c r="A331" s="24" t="s">
        <v>855</v>
      </c>
      <c r="B331" s="53" t="s">
        <v>750</v>
      </c>
      <c r="F331" s="115">
        <f t="shared" si="5"/>
        <v>0</v>
      </c>
      <c r="G331" s="115">
        <f t="shared" si="6"/>
        <v>0</v>
      </c>
    </row>
    <row r="332" spans="1:7" hidden="1" outlineLevel="1" x14ac:dyDescent="0.25">
      <c r="A332" s="24" t="s">
        <v>856</v>
      </c>
      <c r="B332" s="53" t="s">
        <v>752</v>
      </c>
      <c r="F332" s="115">
        <f t="shared" si="5"/>
        <v>0</v>
      </c>
      <c r="G332" s="115">
        <f t="shared" si="6"/>
        <v>0</v>
      </c>
    </row>
    <row r="333" spans="1:7" hidden="1" outlineLevel="1" x14ac:dyDescent="0.25">
      <c r="A333" s="24" t="s">
        <v>857</v>
      </c>
      <c r="B333" s="53" t="s">
        <v>754</v>
      </c>
      <c r="F333" s="115">
        <f t="shared" si="5"/>
        <v>0</v>
      </c>
      <c r="G333" s="115">
        <f t="shared" si="6"/>
        <v>0</v>
      </c>
    </row>
    <row r="334" spans="1:7" hidden="1" outlineLevel="1" x14ac:dyDescent="0.25">
      <c r="A334" s="24" t="s">
        <v>858</v>
      </c>
      <c r="B334" s="53" t="s">
        <v>756</v>
      </c>
      <c r="F334" s="115">
        <f t="shared" si="5"/>
        <v>0</v>
      </c>
      <c r="G334" s="115">
        <f t="shared" si="6"/>
        <v>0</v>
      </c>
    </row>
    <row r="335" spans="1:7" hidden="1" outlineLevel="1" x14ac:dyDescent="0.25">
      <c r="A335" s="24" t="s">
        <v>859</v>
      </c>
      <c r="B335" s="53"/>
      <c r="F335" s="115"/>
      <c r="G335" s="115"/>
    </row>
    <row r="336" spans="1:7" hidden="1" outlineLevel="1" x14ac:dyDescent="0.25">
      <c r="A336" s="24" t="s">
        <v>860</v>
      </c>
      <c r="B336" s="53"/>
      <c r="F336" s="115"/>
      <c r="G336" s="115"/>
    </row>
    <row r="337" spans="1:7" hidden="1" outlineLevel="1" x14ac:dyDescent="0.25">
      <c r="A337" s="24" t="s">
        <v>861</v>
      </c>
      <c r="B337" s="53"/>
      <c r="F337" s="110"/>
      <c r="G337" s="110"/>
    </row>
    <row r="338" spans="1:7" ht="15" customHeight="1" collapsed="1" x14ac:dyDescent="0.25">
      <c r="A338" s="42"/>
      <c r="B338" s="43" t="s">
        <v>862</v>
      </c>
      <c r="C338" s="42" t="s">
        <v>693</v>
      </c>
      <c r="D338" s="42" t="s">
        <v>694</v>
      </c>
      <c r="E338" s="42"/>
      <c r="F338" s="127" t="s">
        <v>522</v>
      </c>
      <c r="G338" s="127" t="s">
        <v>695</v>
      </c>
    </row>
    <row r="339" spans="1:7" x14ac:dyDescent="0.25">
      <c r="A339" s="24" t="s">
        <v>863</v>
      </c>
      <c r="B339" s="24" t="s">
        <v>726</v>
      </c>
      <c r="C339" s="543">
        <v>0.50380000000000003</v>
      </c>
      <c r="D339" s="98"/>
      <c r="G339" s="103"/>
    </row>
    <row r="340" spans="1:7" x14ac:dyDescent="0.25">
      <c r="C340" s="98"/>
      <c r="D340" s="98"/>
      <c r="G340" s="103"/>
    </row>
    <row r="341" spans="1:7" x14ac:dyDescent="0.25">
      <c r="B341" s="40" t="s">
        <v>727</v>
      </c>
      <c r="C341" s="98"/>
      <c r="D341" s="98"/>
      <c r="G341" s="103"/>
    </row>
    <row r="342" spans="1:7" x14ac:dyDescent="0.25">
      <c r="A342" s="24" t="s">
        <v>864</v>
      </c>
      <c r="B342" s="24" t="s">
        <v>729</v>
      </c>
      <c r="C342" s="546">
        <v>69.319999999999993</v>
      </c>
      <c r="D342" s="546">
        <v>126</v>
      </c>
      <c r="F342" s="115">
        <f>IF($C$350=0,"",IF(C342="[Mark as ND1 if not relevant]","",C342/$C$350))</f>
        <v>0.13670157171310812</v>
      </c>
      <c r="G342" s="115">
        <f>IF($D$350=0,"",IF(D342="[Mark as ND1 if not relevant]","",D342/$D$350))</f>
        <v>0.59715639810426535</v>
      </c>
    </row>
    <row r="343" spans="1:7" x14ac:dyDescent="0.25">
      <c r="A343" s="24" t="s">
        <v>865</v>
      </c>
      <c r="B343" s="24" t="s">
        <v>731</v>
      </c>
      <c r="C343" s="546">
        <v>101</v>
      </c>
      <c r="D343" s="546">
        <v>35</v>
      </c>
      <c r="F343" s="115">
        <f t="shared" ref="F343:F349" si="7">IF($C$350=0,"",IF(C343="[Mark as ND1 if not relevant]","",C343/$C$350))</f>
        <v>0.19917568873375535</v>
      </c>
      <c r="G343" s="115">
        <f t="shared" ref="G343:G349" si="8">IF($D$350=0,"",IF(D343="[Mark as ND1 if not relevant]","",D343/$D$350))</f>
        <v>0.16587677725118483</v>
      </c>
    </row>
    <row r="344" spans="1:7" x14ac:dyDescent="0.25">
      <c r="A344" s="24" t="s">
        <v>866</v>
      </c>
      <c r="B344" s="24" t="s">
        <v>733</v>
      </c>
      <c r="C344" s="546">
        <v>333.43</v>
      </c>
      <c r="D344" s="546">
        <v>37</v>
      </c>
      <c r="F344" s="115">
        <f t="shared" si="7"/>
        <v>0.65753613756926788</v>
      </c>
      <c r="G344" s="115">
        <f t="shared" si="8"/>
        <v>0.17535545023696683</v>
      </c>
    </row>
    <row r="345" spans="1:7" x14ac:dyDescent="0.25">
      <c r="A345" s="24" t="s">
        <v>867</v>
      </c>
      <c r="B345" s="24" t="s">
        <v>735</v>
      </c>
      <c r="C345" s="546">
        <v>2.0099999999999998</v>
      </c>
      <c r="D345" s="546">
        <v>7</v>
      </c>
      <c r="F345" s="115">
        <f t="shared" si="7"/>
        <v>3.9637934094539432E-3</v>
      </c>
      <c r="G345" s="115">
        <f t="shared" si="8"/>
        <v>3.3175355450236969E-2</v>
      </c>
    </row>
    <row r="346" spans="1:7" x14ac:dyDescent="0.25">
      <c r="A346" s="24" t="s">
        <v>868</v>
      </c>
      <c r="B346" s="24" t="s">
        <v>737</v>
      </c>
      <c r="C346" s="546">
        <v>1.33</v>
      </c>
      <c r="D346" s="546">
        <v>6</v>
      </c>
      <c r="F346" s="115">
        <f t="shared" si="7"/>
        <v>2.6228085744147986E-3</v>
      </c>
      <c r="G346" s="115">
        <f t="shared" si="8"/>
        <v>2.843601895734597E-2</v>
      </c>
    </row>
    <row r="347" spans="1:7" x14ac:dyDescent="0.25">
      <c r="A347" s="24" t="s">
        <v>869</v>
      </c>
      <c r="B347" s="24" t="s">
        <v>739</v>
      </c>
      <c r="C347" s="546"/>
      <c r="D347" s="98"/>
      <c r="F347" s="115">
        <f t="shared" si="7"/>
        <v>0</v>
      </c>
      <c r="G347" s="115">
        <f t="shared" si="8"/>
        <v>0</v>
      </c>
    </row>
    <row r="348" spans="1:7" x14ac:dyDescent="0.25">
      <c r="A348" s="24" t="s">
        <v>870</v>
      </c>
      <c r="B348" s="24" t="s">
        <v>741</v>
      </c>
      <c r="C348" s="546"/>
      <c r="D348" s="98"/>
      <c r="F348" s="115">
        <f t="shared" si="7"/>
        <v>0</v>
      </c>
      <c r="G348" s="115">
        <f t="shared" si="8"/>
        <v>0</v>
      </c>
    </row>
    <row r="349" spans="1:7" x14ac:dyDescent="0.25">
      <c r="A349" s="24" t="s">
        <v>871</v>
      </c>
      <c r="B349" s="24" t="s">
        <v>743</v>
      </c>
      <c r="C349" s="546"/>
      <c r="D349" s="98"/>
      <c r="F349" s="115">
        <f t="shared" si="7"/>
        <v>0</v>
      </c>
      <c r="G349" s="115">
        <f t="shared" si="8"/>
        <v>0</v>
      </c>
    </row>
    <row r="350" spans="1:7" x14ac:dyDescent="0.25">
      <c r="A350" s="24" t="s">
        <v>872</v>
      </c>
      <c r="B350" s="51" t="s">
        <v>94</v>
      </c>
      <c r="C350" s="546">
        <f>SUM(C342:C349)</f>
        <v>507.09</v>
      </c>
      <c r="D350" s="546">
        <f>SUM(D342:D349)</f>
        <v>211</v>
      </c>
      <c r="F350" s="110">
        <f>SUM(F342:F349)</f>
        <v>1.0000000000000002</v>
      </c>
      <c r="G350" s="110">
        <f>SUM(G342:G349)</f>
        <v>1</v>
      </c>
    </row>
    <row r="351" spans="1:7" hidden="1" outlineLevel="1" x14ac:dyDescent="0.25">
      <c r="A351" s="24" t="s">
        <v>873</v>
      </c>
      <c r="B351" s="53" t="s">
        <v>746</v>
      </c>
      <c r="F351" s="115">
        <f t="shared" ref="F351:F356" si="9">IF($C$350=0,"",IF(C351="[for completion]","",C351/$C$350))</f>
        <v>0</v>
      </c>
      <c r="G351" s="115">
        <f t="shared" ref="G351:G356" si="10">IF($D$350=0,"",IF(D351="[for completion]","",D351/$D$350))</f>
        <v>0</v>
      </c>
    </row>
    <row r="352" spans="1:7" hidden="1" outlineLevel="1" x14ac:dyDescent="0.25">
      <c r="A352" s="24" t="s">
        <v>874</v>
      </c>
      <c r="B352" s="53" t="s">
        <v>748</v>
      </c>
      <c r="F352" s="115">
        <f t="shared" si="9"/>
        <v>0</v>
      </c>
      <c r="G352" s="115">
        <f t="shared" si="10"/>
        <v>0</v>
      </c>
    </row>
    <row r="353" spans="1:7" hidden="1" outlineLevel="1" x14ac:dyDescent="0.25">
      <c r="A353" s="24" t="s">
        <v>875</v>
      </c>
      <c r="B353" s="53" t="s">
        <v>750</v>
      </c>
      <c r="F353" s="115">
        <f t="shared" si="9"/>
        <v>0</v>
      </c>
      <c r="G353" s="115">
        <f t="shared" si="10"/>
        <v>0</v>
      </c>
    </row>
    <row r="354" spans="1:7" hidden="1" outlineLevel="1" x14ac:dyDescent="0.25">
      <c r="A354" s="24" t="s">
        <v>876</v>
      </c>
      <c r="B354" s="53" t="s">
        <v>752</v>
      </c>
      <c r="F354" s="115">
        <f t="shared" si="9"/>
        <v>0</v>
      </c>
      <c r="G354" s="115">
        <f t="shared" si="10"/>
        <v>0</v>
      </c>
    </row>
    <row r="355" spans="1:7" hidden="1" outlineLevel="1" x14ac:dyDescent="0.25">
      <c r="A355" s="24" t="s">
        <v>877</v>
      </c>
      <c r="B355" s="53" t="s">
        <v>754</v>
      </c>
      <c r="F355" s="115">
        <f t="shared" si="9"/>
        <v>0</v>
      </c>
      <c r="G355" s="115">
        <f t="shared" si="10"/>
        <v>0</v>
      </c>
    </row>
    <row r="356" spans="1:7" hidden="1" outlineLevel="1" x14ac:dyDescent="0.25">
      <c r="A356" s="24" t="s">
        <v>878</v>
      </c>
      <c r="B356" s="53" t="s">
        <v>756</v>
      </c>
      <c r="F356" s="115">
        <f t="shared" si="9"/>
        <v>0</v>
      </c>
      <c r="G356" s="115">
        <f t="shared" si="10"/>
        <v>0</v>
      </c>
    </row>
    <row r="357" spans="1:7" hidden="1" outlineLevel="1" x14ac:dyDescent="0.25">
      <c r="A357" s="24" t="s">
        <v>879</v>
      </c>
      <c r="B357" s="53"/>
      <c r="F357" s="115"/>
      <c r="G357" s="115"/>
    </row>
    <row r="358" spans="1:7" hidden="1" outlineLevel="1" x14ac:dyDescent="0.25">
      <c r="A358" s="24" t="s">
        <v>880</v>
      </c>
      <c r="B358" s="53"/>
      <c r="F358" s="115"/>
      <c r="G358" s="115"/>
    </row>
    <row r="359" spans="1:7" hidden="1" outlineLevel="1" x14ac:dyDescent="0.25">
      <c r="A359" s="24" t="s">
        <v>881</v>
      </c>
      <c r="B359" s="53"/>
      <c r="F359" s="115"/>
      <c r="G359" s="110"/>
    </row>
    <row r="360" spans="1:7" ht="15" customHeight="1" collapsed="1" x14ac:dyDescent="0.25">
      <c r="A360" s="42"/>
      <c r="B360" s="43" t="s">
        <v>882</v>
      </c>
      <c r="C360" s="42" t="s">
        <v>883</v>
      </c>
      <c r="D360" s="42"/>
      <c r="E360" s="42"/>
      <c r="F360" s="127"/>
      <c r="G360" s="124"/>
    </row>
    <row r="361" spans="1:7" x14ac:dyDescent="0.25">
      <c r="A361" s="24" t="s">
        <v>884</v>
      </c>
      <c r="B361" s="40" t="s">
        <v>885</v>
      </c>
      <c r="C361" s="558">
        <v>0.55210000000000004</v>
      </c>
      <c r="G361" s="103"/>
    </row>
    <row r="362" spans="1:7" x14ac:dyDescent="0.25">
      <c r="A362" s="24" t="s">
        <v>886</v>
      </c>
      <c r="B362" s="40" t="s">
        <v>887</v>
      </c>
      <c r="C362" s="558">
        <v>0.33400000000000002</v>
      </c>
      <c r="G362" s="103"/>
    </row>
    <row r="363" spans="1:7" x14ac:dyDescent="0.25">
      <c r="A363" s="24" t="s">
        <v>888</v>
      </c>
      <c r="B363" s="40" t="s">
        <v>889</v>
      </c>
      <c r="C363" s="98"/>
      <c r="G363" s="103"/>
    </row>
    <row r="364" spans="1:7" x14ac:dyDescent="0.25">
      <c r="A364" s="24" t="s">
        <v>890</v>
      </c>
      <c r="B364" s="40" t="s">
        <v>891</v>
      </c>
      <c r="C364" s="98"/>
      <c r="G364" s="103"/>
    </row>
    <row r="365" spans="1:7" x14ac:dyDescent="0.25">
      <c r="A365" s="24" t="s">
        <v>892</v>
      </c>
      <c r="B365" s="40" t="s">
        <v>893</v>
      </c>
      <c r="C365" s="98"/>
      <c r="G365" s="103"/>
    </row>
    <row r="366" spans="1:7" x14ac:dyDescent="0.25">
      <c r="A366" s="24" t="s">
        <v>894</v>
      </c>
      <c r="B366" s="40" t="s">
        <v>895</v>
      </c>
      <c r="C366" s="98"/>
      <c r="G366" s="103"/>
    </row>
    <row r="367" spans="1:7" x14ac:dyDescent="0.25">
      <c r="A367" s="24" t="s">
        <v>896</v>
      </c>
      <c r="B367" s="40" t="s">
        <v>897</v>
      </c>
      <c r="C367" s="543"/>
      <c r="G367" s="103"/>
    </row>
    <row r="368" spans="1:7" x14ac:dyDescent="0.25">
      <c r="A368" s="24" t="s">
        <v>898</v>
      </c>
      <c r="B368" s="40" t="s">
        <v>899</v>
      </c>
      <c r="C368" s="98"/>
      <c r="G368" s="103"/>
    </row>
    <row r="369" spans="1:7" x14ac:dyDescent="0.25">
      <c r="A369" s="24" t="s">
        <v>900</v>
      </c>
      <c r="B369" s="40" t="s">
        <v>901</v>
      </c>
      <c r="C369" s="98"/>
      <c r="G369" s="103"/>
    </row>
    <row r="370" spans="1:7" x14ac:dyDescent="0.25">
      <c r="A370" s="24" t="s">
        <v>902</v>
      </c>
      <c r="B370" s="40" t="s">
        <v>92</v>
      </c>
      <c r="C370" s="543">
        <v>0.11390000000000002</v>
      </c>
      <c r="G370" s="103"/>
    </row>
    <row r="371" spans="1:7" hidden="1" outlineLevel="1" x14ac:dyDescent="0.25">
      <c r="A371" s="24" t="s">
        <v>903</v>
      </c>
      <c r="B371" s="53" t="s">
        <v>904</v>
      </c>
      <c r="G371" s="103"/>
    </row>
    <row r="372" spans="1:7" hidden="1" outlineLevel="1" x14ac:dyDescent="0.25">
      <c r="A372" s="24" t="s">
        <v>905</v>
      </c>
      <c r="B372" s="53"/>
      <c r="G372" s="103"/>
    </row>
    <row r="373" spans="1:7" hidden="1" outlineLevel="1" x14ac:dyDescent="0.25">
      <c r="A373" s="24" t="s">
        <v>906</v>
      </c>
      <c r="B373" s="53"/>
      <c r="G373" s="103"/>
    </row>
    <row r="374" spans="1:7" hidden="1" outlineLevel="1" x14ac:dyDescent="0.25">
      <c r="A374" s="24" t="s">
        <v>907</v>
      </c>
      <c r="B374" s="53"/>
      <c r="G374" s="103"/>
    </row>
    <row r="375" spans="1:7" hidden="1" outlineLevel="1" x14ac:dyDescent="0.25">
      <c r="A375" s="24" t="s">
        <v>908</v>
      </c>
      <c r="B375" s="53"/>
      <c r="G375" s="103"/>
    </row>
    <row r="376" spans="1:7" hidden="1" outlineLevel="1" x14ac:dyDescent="0.25">
      <c r="A376" s="24" t="s">
        <v>909</v>
      </c>
      <c r="B376" s="53"/>
      <c r="G376" s="103"/>
    </row>
    <row r="377" spans="1:7" hidden="1" outlineLevel="1" x14ac:dyDescent="0.25">
      <c r="A377" s="24" t="s">
        <v>910</v>
      </c>
      <c r="B377" s="53"/>
      <c r="G377" s="103"/>
    </row>
    <row r="378" spans="1:7" hidden="1" outlineLevel="1" x14ac:dyDescent="0.25">
      <c r="A378" s="24" t="s">
        <v>911</v>
      </c>
      <c r="B378" s="53"/>
      <c r="G378" s="103"/>
    </row>
    <row r="379" spans="1:7" hidden="1" outlineLevel="1" x14ac:dyDescent="0.25">
      <c r="A379" s="24" t="s">
        <v>912</v>
      </c>
      <c r="B379" s="53"/>
      <c r="G379" s="103"/>
    </row>
    <row r="380" spans="1:7" hidden="1" outlineLevel="1" x14ac:dyDescent="0.25">
      <c r="A380" s="24" t="s">
        <v>913</v>
      </c>
      <c r="B380" s="53"/>
      <c r="G380" s="103"/>
    </row>
    <row r="381" spans="1:7" hidden="1" outlineLevel="1" x14ac:dyDescent="0.25">
      <c r="A381" s="24" t="s">
        <v>914</v>
      </c>
      <c r="B381" s="53"/>
      <c r="G381" s="103"/>
    </row>
    <row r="382" spans="1:7" hidden="1" outlineLevel="1" x14ac:dyDescent="0.25">
      <c r="A382" s="24" t="s">
        <v>915</v>
      </c>
      <c r="B382" s="53"/>
    </row>
    <row r="383" spans="1:7" hidden="1" outlineLevel="1" x14ac:dyDescent="0.25">
      <c r="A383" s="24" t="s">
        <v>916</v>
      </c>
      <c r="B383" s="53"/>
    </row>
    <row r="384" spans="1:7" hidden="1" outlineLevel="1" x14ac:dyDescent="0.25">
      <c r="A384" s="24" t="s">
        <v>917</v>
      </c>
      <c r="B384" s="53"/>
    </row>
    <row r="385" spans="1:2" hidden="1" outlineLevel="1" x14ac:dyDescent="0.25">
      <c r="A385" s="24" t="s">
        <v>918</v>
      </c>
      <c r="B385" s="53"/>
    </row>
    <row r="386" spans="1:2" hidden="1" outlineLevel="1" x14ac:dyDescent="0.25">
      <c r="A386" s="24" t="s">
        <v>919</v>
      </c>
      <c r="B386" s="53"/>
    </row>
    <row r="387" spans="1:2" hidden="1" outlineLevel="1" x14ac:dyDescent="0.25">
      <c r="A387" s="24" t="s">
        <v>920</v>
      </c>
      <c r="B387" s="53"/>
    </row>
    <row r="388" spans="1:2" collapsed="1" x14ac:dyDescent="0.25"/>
  </sheetData>
  <sheetProtection password="CF68"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40" zoomScale="80" zoomScaleNormal="80" workbookViewId="0">
      <selection activeCell="C181" sqref="C181"/>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921</v>
      </c>
      <c r="B1" s="21"/>
      <c r="C1" s="22"/>
      <c r="D1" s="22"/>
      <c r="E1" s="22"/>
      <c r="F1" s="568" t="s">
        <v>1922</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1333</v>
      </c>
      <c r="D3" s="25"/>
      <c r="E3" s="25"/>
      <c r="F3" s="120"/>
      <c r="G3" s="120"/>
      <c r="H3"/>
      <c r="L3" s="22"/>
      <c r="M3" s="22"/>
    </row>
    <row r="4" spans="1:14" ht="15.75" thickBot="1" x14ac:dyDescent="0.3">
      <c r="H4"/>
      <c r="L4" s="22"/>
      <c r="M4" s="22"/>
    </row>
    <row r="5" spans="1:14" ht="18.75" x14ac:dyDescent="0.25">
      <c r="B5" s="29" t="s">
        <v>922</v>
      </c>
      <c r="C5" s="28"/>
      <c r="E5" s="30"/>
      <c r="F5" s="121"/>
      <c r="H5"/>
      <c r="L5" s="22"/>
      <c r="M5" s="22"/>
    </row>
    <row r="6" spans="1:14" ht="15.75" thickBot="1" x14ac:dyDescent="0.3">
      <c r="B6" s="33" t="s">
        <v>923</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923</v>
      </c>
      <c r="C8" s="36"/>
      <c r="D8" s="36"/>
      <c r="E8" s="36"/>
      <c r="F8" s="122"/>
      <c r="G8" s="123"/>
      <c r="H8"/>
      <c r="I8" s="40"/>
      <c r="J8" s="30"/>
      <c r="K8" s="30"/>
      <c r="L8" s="30"/>
      <c r="M8" s="30"/>
    </row>
    <row r="9" spans="1:14" ht="15" customHeight="1" x14ac:dyDescent="0.25">
      <c r="A9" s="42"/>
      <c r="B9" s="43" t="s">
        <v>924</v>
      </c>
      <c r="C9" s="42"/>
      <c r="D9" s="42"/>
      <c r="E9" s="42"/>
      <c r="F9" s="124"/>
      <c r="G9" s="124"/>
      <c r="H9"/>
      <c r="I9" s="40"/>
      <c r="J9" s="37"/>
      <c r="K9" s="37"/>
      <c r="L9" s="37"/>
      <c r="M9" s="55"/>
      <c r="N9" s="55"/>
    </row>
    <row r="10" spans="1:14" x14ac:dyDescent="0.25">
      <c r="A10" s="24" t="s">
        <v>925</v>
      </c>
      <c r="B10" s="24" t="s">
        <v>926</v>
      </c>
      <c r="C10" s="101">
        <v>9455</v>
      </c>
      <c r="E10" s="40"/>
      <c r="F10" s="115"/>
      <c r="H10"/>
      <c r="I10" s="40"/>
      <c r="L10" s="40"/>
      <c r="M10" s="40"/>
    </row>
    <row r="11" spans="1:14" outlineLevel="1" x14ac:dyDescent="0.25">
      <c r="A11" s="24" t="s">
        <v>927</v>
      </c>
      <c r="B11" s="53" t="s">
        <v>513</v>
      </c>
      <c r="C11" s="101">
        <v>4283</v>
      </c>
      <c r="E11" s="40"/>
      <c r="F11" s="115"/>
      <c r="H11"/>
      <c r="I11" s="40"/>
      <c r="L11" s="40"/>
      <c r="M11" s="40"/>
    </row>
    <row r="12" spans="1:14" outlineLevel="1" x14ac:dyDescent="0.25">
      <c r="A12" s="24" t="s">
        <v>928</v>
      </c>
      <c r="B12" s="53" t="s">
        <v>515</v>
      </c>
      <c r="E12" s="40"/>
      <c r="F12" s="500"/>
      <c r="H12"/>
      <c r="I12" s="40"/>
      <c r="L12" s="40"/>
      <c r="M12" s="40"/>
    </row>
    <row r="13" spans="1:14" outlineLevel="1" x14ac:dyDescent="0.25">
      <c r="A13" s="24" t="s">
        <v>929</v>
      </c>
      <c r="E13" s="40"/>
      <c r="F13" s="115"/>
      <c r="H13"/>
      <c r="I13" s="40"/>
      <c r="L13" s="40"/>
      <c r="M13" s="40"/>
    </row>
    <row r="14" spans="1:14" outlineLevel="1" x14ac:dyDescent="0.25">
      <c r="A14" s="24" t="s">
        <v>930</v>
      </c>
      <c r="E14" s="40"/>
      <c r="F14" s="115"/>
      <c r="H14"/>
      <c r="I14" s="40"/>
      <c r="L14" s="40"/>
      <c r="M14" s="40"/>
    </row>
    <row r="15" spans="1:14" outlineLevel="1" x14ac:dyDescent="0.25">
      <c r="A15" s="24" t="s">
        <v>931</v>
      </c>
      <c r="E15" s="40"/>
      <c r="F15" s="115"/>
      <c r="H15"/>
      <c r="I15" s="40"/>
      <c r="L15" s="40"/>
      <c r="M15" s="40"/>
    </row>
    <row r="16" spans="1:14" outlineLevel="1" x14ac:dyDescent="0.25">
      <c r="A16" s="24" t="s">
        <v>932</v>
      </c>
      <c r="E16" s="40"/>
      <c r="F16" s="115"/>
      <c r="H16"/>
      <c r="I16" s="40"/>
      <c r="L16" s="40"/>
      <c r="M16" s="40"/>
    </row>
    <row r="17" spans="1:14" outlineLevel="1" x14ac:dyDescent="0.25">
      <c r="A17" s="24" t="s">
        <v>933</v>
      </c>
      <c r="E17" s="40"/>
      <c r="F17" s="115"/>
      <c r="H17"/>
      <c r="I17" s="40"/>
      <c r="L17" s="40"/>
      <c r="M17" s="40"/>
    </row>
    <row r="18" spans="1:14" x14ac:dyDescent="0.25">
      <c r="A18" s="42"/>
      <c r="B18" s="42" t="s">
        <v>934</v>
      </c>
      <c r="C18" s="42" t="s">
        <v>693</v>
      </c>
      <c r="D18" s="42" t="s">
        <v>935</v>
      </c>
      <c r="E18" s="42"/>
      <c r="F18" s="127" t="s">
        <v>936</v>
      </c>
      <c r="G18" s="127" t="s">
        <v>937</v>
      </c>
      <c r="H18"/>
      <c r="I18" s="76"/>
      <c r="J18" s="37"/>
      <c r="K18" s="37"/>
      <c r="L18" s="30"/>
      <c r="M18" s="37"/>
      <c r="N18" s="37"/>
    </row>
    <row r="19" spans="1:14" x14ac:dyDescent="0.25">
      <c r="A19" s="24" t="s">
        <v>938</v>
      </c>
      <c r="B19" s="24" t="s">
        <v>939</v>
      </c>
      <c r="C19" s="101">
        <v>2640.9153953974965</v>
      </c>
      <c r="D19" s="101">
        <v>9455</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698</v>
      </c>
      <c r="C21" s="37"/>
      <c r="D21" s="37"/>
      <c r="E21" s="37"/>
      <c r="F21" s="119"/>
      <c r="G21" s="119"/>
      <c r="H21"/>
      <c r="I21" s="40"/>
      <c r="J21" s="37"/>
      <c r="K21" s="37"/>
      <c r="L21" s="37"/>
      <c r="M21" s="55"/>
      <c r="N21" s="55"/>
    </row>
    <row r="22" spans="1:14" x14ac:dyDescent="0.25">
      <c r="A22" s="24" t="s">
        <v>940</v>
      </c>
      <c r="B22" s="40" t="s">
        <v>1339</v>
      </c>
      <c r="C22" s="101">
        <v>832.56399877252761</v>
      </c>
      <c r="D22" s="101">
        <v>4500</v>
      </c>
      <c r="E22" s="40"/>
      <c r="F22" s="115">
        <f>IF($C$37=0,"",IF(C22="[for completion]","",C22/$C$37))</f>
        <v>3.3342764571753336E-2</v>
      </c>
      <c r="G22" s="115">
        <f>IF($D$37=0,"",IF(D22="[for completion]","",D22/$D$37))</f>
        <v>0.47593865679534636</v>
      </c>
      <c r="H22"/>
      <c r="I22" s="40"/>
      <c r="L22" s="40"/>
      <c r="M22" s="50"/>
      <c r="N22" s="50"/>
    </row>
    <row r="23" spans="1:14" x14ac:dyDescent="0.25">
      <c r="A23" s="24" t="s">
        <v>941</v>
      </c>
      <c r="B23" s="40" t="s">
        <v>1340</v>
      </c>
      <c r="C23" s="101">
        <v>1199.979654972733</v>
      </c>
      <c r="D23" s="101">
        <v>1662</v>
      </c>
      <c r="E23" s="40"/>
      <c r="F23" s="115">
        <f t="shared" ref="F23:F28" si="0">IF($C$37=0,"",IF(C23="[for completion]","",C23/$C$37))</f>
        <v>4.8057133368291732E-2</v>
      </c>
      <c r="G23" s="115">
        <f t="shared" ref="G23:G28" si="1">IF($D$37=0,"",IF(D23="[for completion]","",D23/$D$37))</f>
        <v>0.1757800105764146</v>
      </c>
      <c r="H23"/>
      <c r="I23" s="40"/>
      <c r="L23" s="40"/>
      <c r="M23" s="50"/>
      <c r="N23" s="50"/>
    </row>
    <row r="24" spans="1:14" x14ac:dyDescent="0.25">
      <c r="A24" s="24" t="s">
        <v>942</v>
      </c>
      <c r="B24" s="40" t="s">
        <v>1341</v>
      </c>
      <c r="C24" s="101">
        <v>5776.9699640022282</v>
      </c>
      <c r="D24" s="101">
        <v>2591</v>
      </c>
      <c r="F24" s="115">
        <f t="shared" si="0"/>
        <v>0.23135776917066064</v>
      </c>
      <c r="G24" s="115">
        <f t="shared" si="1"/>
        <v>0.27403490216816501</v>
      </c>
      <c r="H24"/>
      <c r="I24" s="40"/>
      <c r="M24" s="50"/>
      <c r="N24" s="50"/>
    </row>
    <row r="25" spans="1:14" x14ac:dyDescent="0.25">
      <c r="A25" s="24" t="s">
        <v>943</v>
      </c>
      <c r="B25" s="40" t="s">
        <v>1342</v>
      </c>
      <c r="C25" s="101">
        <v>2581.255558929452</v>
      </c>
      <c r="D25" s="101">
        <v>369</v>
      </c>
      <c r="E25" s="59"/>
      <c r="F25" s="115">
        <f t="shared" si="0"/>
        <v>0.10337487151474732</v>
      </c>
      <c r="G25" s="115">
        <f t="shared" si="1"/>
        <v>3.9026969857218402E-2</v>
      </c>
      <c r="H25"/>
      <c r="I25" s="40"/>
      <c r="L25" s="59"/>
      <c r="M25" s="50"/>
      <c r="N25" s="50"/>
    </row>
    <row r="26" spans="1:14" x14ac:dyDescent="0.25">
      <c r="A26" s="24" t="s">
        <v>944</v>
      </c>
      <c r="B26" s="40" t="s">
        <v>1343</v>
      </c>
      <c r="C26" s="101">
        <v>5210.30090976684</v>
      </c>
      <c r="D26" s="101">
        <v>266</v>
      </c>
      <c r="E26" s="59"/>
      <c r="F26" s="115">
        <f t="shared" si="0"/>
        <v>0.20866364248091057</v>
      </c>
      <c r="G26" s="115">
        <f t="shared" si="1"/>
        <v>2.8133262823902699E-2</v>
      </c>
      <c r="H26"/>
      <c r="I26" s="40"/>
      <c r="L26" s="59"/>
      <c r="M26" s="50"/>
      <c r="N26" s="50"/>
    </row>
    <row r="27" spans="1:14" x14ac:dyDescent="0.25">
      <c r="A27" s="24" t="s">
        <v>945</v>
      </c>
      <c r="B27" s="40" t="s">
        <v>1344</v>
      </c>
      <c r="C27" s="101">
        <v>1831.4222441852721</v>
      </c>
      <c r="D27" s="101">
        <v>28</v>
      </c>
      <c r="E27" s="59"/>
      <c r="F27" s="115">
        <f t="shared" si="0"/>
        <v>7.334532937932825E-2</v>
      </c>
      <c r="G27" s="115">
        <f t="shared" si="1"/>
        <v>2.9613960867265997E-3</v>
      </c>
      <c r="H27"/>
      <c r="I27" s="40"/>
      <c r="L27" s="59"/>
      <c r="M27" s="50"/>
      <c r="N27" s="50"/>
    </row>
    <row r="28" spans="1:14" x14ac:dyDescent="0.25">
      <c r="A28" s="24" t="s">
        <v>946</v>
      </c>
      <c r="B28" s="40" t="s">
        <v>1345</v>
      </c>
      <c r="C28" s="101">
        <v>7537.3627328542798</v>
      </c>
      <c r="D28" s="101">
        <v>39</v>
      </c>
      <c r="E28" s="59"/>
      <c r="F28" s="115">
        <f t="shared" si="0"/>
        <v>0.30185848951430827</v>
      </c>
      <c r="G28" s="115">
        <f t="shared" si="1"/>
        <v>4.1248016922263353E-3</v>
      </c>
      <c r="H28"/>
      <c r="I28" s="40"/>
      <c r="L28" s="59"/>
      <c r="M28" s="50"/>
      <c r="N28" s="50"/>
    </row>
    <row r="29" spans="1:14" x14ac:dyDescent="0.25">
      <c r="A29" s="24" t="s">
        <v>947</v>
      </c>
      <c r="B29" s="40"/>
      <c r="E29" s="59"/>
      <c r="F29" s="115"/>
      <c r="G29" s="115"/>
      <c r="H29"/>
      <c r="I29" s="40"/>
      <c r="L29" s="59"/>
      <c r="M29" s="50"/>
      <c r="N29" s="50"/>
    </row>
    <row r="30" spans="1:14" x14ac:dyDescent="0.25">
      <c r="A30" s="24" t="s">
        <v>948</v>
      </c>
      <c r="B30" s="40"/>
      <c r="E30" s="59"/>
      <c r="F30" s="115"/>
      <c r="G30" s="115"/>
      <c r="H30"/>
      <c r="I30" s="40"/>
      <c r="L30" s="59"/>
      <c r="M30" s="50"/>
      <c r="N30" s="50"/>
    </row>
    <row r="31" spans="1:14" x14ac:dyDescent="0.25">
      <c r="A31" s="24" t="s">
        <v>949</v>
      </c>
      <c r="B31" s="40"/>
      <c r="E31" s="59"/>
      <c r="F31" s="115"/>
      <c r="G31" s="115"/>
      <c r="H31"/>
      <c r="I31" s="40"/>
      <c r="L31" s="59"/>
      <c r="M31" s="50"/>
      <c r="N31" s="50"/>
    </row>
    <row r="32" spans="1:14" x14ac:dyDescent="0.25">
      <c r="A32" s="24" t="s">
        <v>950</v>
      </c>
      <c r="B32" s="40"/>
      <c r="E32" s="59"/>
      <c r="F32" s="115"/>
      <c r="G32" s="115"/>
      <c r="H32"/>
      <c r="I32" s="40"/>
      <c r="L32" s="59"/>
      <c r="M32" s="50"/>
      <c r="N32" s="50"/>
    </row>
    <row r="33" spans="1:14" x14ac:dyDescent="0.25">
      <c r="A33" s="24" t="s">
        <v>951</v>
      </c>
      <c r="B33" s="40"/>
      <c r="E33" s="59"/>
      <c r="F33" s="115"/>
      <c r="G33" s="115"/>
      <c r="H33"/>
      <c r="I33" s="40"/>
      <c r="L33" s="59"/>
      <c r="M33" s="50"/>
      <c r="N33" s="50"/>
    </row>
    <row r="34" spans="1:14" x14ac:dyDescent="0.25">
      <c r="A34" s="24" t="s">
        <v>952</v>
      </c>
      <c r="B34" s="40"/>
      <c r="E34" s="59"/>
      <c r="F34" s="115"/>
      <c r="G34" s="115"/>
      <c r="H34"/>
      <c r="I34" s="40"/>
      <c r="L34" s="59"/>
      <c r="M34" s="50"/>
      <c r="N34" s="50"/>
    </row>
    <row r="35" spans="1:14" x14ac:dyDescent="0.25">
      <c r="A35" s="24" t="s">
        <v>953</v>
      </c>
      <c r="B35" s="40"/>
      <c r="E35" s="59"/>
      <c r="F35" s="115"/>
      <c r="G35" s="115"/>
      <c r="H35"/>
      <c r="I35" s="40"/>
      <c r="L35" s="59"/>
      <c r="M35" s="50"/>
      <c r="N35" s="50"/>
    </row>
    <row r="36" spans="1:14" x14ac:dyDescent="0.25">
      <c r="A36" s="24" t="s">
        <v>954</v>
      </c>
      <c r="B36" s="40"/>
      <c r="C36" s="109"/>
      <c r="E36" s="59"/>
      <c r="F36" s="50"/>
      <c r="G36" s="115"/>
      <c r="H36"/>
      <c r="I36" s="40"/>
      <c r="L36" s="59"/>
      <c r="M36" s="50"/>
      <c r="N36" s="50"/>
    </row>
    <row r="37" spans="1:14" x14ac:dyDescent="0.25">
      <c r="A37" s="24" t="s">
        <v>955</v>
      </c>
      <c r="B37" s="51" t="s">
        <v>94</v>
      </c>
      <c r="C37" s="49">
        <f>SUM(C22:C36)</f>
        <v>24969.85506348333</v>
      </c>
      <c r="D37" s="49">
        <f>SUM(D22:D36)</f>
        <v>9455</v>
      </c>
      <c r="E37" s="59"/>
      <c r="F37" s="116">
        <f>SUM(F22:F36)</f>
        <v>1</v>
      </c>
      <c r="G37" s="116">
        <f>SUM(G22:G36)</f>
        <v>1</v>
      </c>
      <c r="H37"/>
      <c r="I37" s="51"/>
      <c r="J37" s="40"/>
      <c r="K37" s="40"/>
      <c r="L37" s="59"/>
      <c r="M37" s="52"/>
      <c r="N37" s="52"/>
    </row>
    <row r="38" spans="1:14" x14ac:dyDescent="0.25">
      <c r="A38" s="42"/>
      <c r="B38" s="43" t="s">
        <v>956</v>
      </c>
      <c r="C38" s="42" t="s">
        <v>61</v>
      </c>
      <c r="D38" s="42"/>
      <c r="E38" s="44"/>
      <c r="F38" s="127" t="s">
        <v>936</v>
      </c>
      <c r="G38" s="127"/>
      <c r="H38"/>
      <c r="I38" s="76"/>
      <c r="J38" s="37"/>
      <c r="K38" s="37"/>
      <c r="L38" s="30"/>
      <c r="M38" s="37"/>
      <c r="N38" s="37"/>
    </row>
    <row r="39" spans="1:14" x14ac:dyDescent="0.25">
      <c r="A39" s="24" t="s">
        <v>957</v>
      </c>
      <c r="B39" s="40" t="s">
        <v>958</v>
      </c>
      <c r="C39" s="101">
        <v>17234.372024</v>
      </c>
      <c r="E39" s="78"/>
      <c r="F39" s="115">
        <f>IF($C$42=0,"",IF(C39="[for completion]","",C39/$C$42))</f>
        <v>0.69020713205447148</v>
      </c>
      <c r="G39" s="115"/>
      <c r="H39"/>
      <c r="I39" s="40"/>
      <c r="L39" s="78"/>
      <c r="M39" s="50"/>
      <c r="N39" s="49"/>
    </row>
    <row r="40" spans="1:14" x14ac:dyDescent="0.25">
      <c r="A40" s="24" t="s">
        <v>959</v>
      </c>
      <c r="B40" s="40" t="s">
        <v>960</v>
      </c>
      <c r="C40" s="101">
        <v>7735.4830001000028</v>
      </c>
      <c r="E40" s="78"/>
      <c r="F40" s="115">
        <f t="shared" ref="F40:F41" si="2">IF($C$42=0,"",IF(C40="[for completion]","",C40/$C$42))</f>
        <v>0.30979286794552846</v>
      </c>
      <c r="G40" s="115"/>
      <c r="H40"/>
      <c r="I40" s="40"/>
      <c r="L40" s="78"/>
      <c r="M40" s="50"/>
      <c r="N40" s="49"/>
    </row>
    <row r="41" spans="1:14" x14ac:dyDescent="0.25">
      <c r="A41" s="24" t="s">
        <v>961</v>
      </c>
      <c r="B41" s="40" t="s">
        <v>92</v>
      </c>
      <c r="C41" s="101">
        <v>0</v>
      </c>
      <c r="E41" s="59"/>
      <c r="F41" s="115">
        <f t="shared" si="2"/>
        <v>0</v>
      </c>
      <c r="G41" s="115"/>
      <c r="H41"/>
      <c r="I41" s="40"/>
      <c r="L41" s="59"/>
      <c r="M41" s="50"/>
      <c r="N41" s="49"/>
    </row>
    <row r="42" spans="1:14" x14ac:dyDescent="0.25">
      <c r="A42" s="24" t="s">
        <v>962</v>
      </c>
      <c r="B42" s="51" t="s">
        <v>94</v>
      </c>
      <c r="C42" s="49">
        <f>SUM(C39:C41)</f>
        <v>24969.855024100005</v>
      </c>
      <c r="D42" s="40"/>
      <c r="E42" s="59"/>
      <c r="F42" s="116">
        <f>SUM(F39:F41)</f>
        <v>1</v>
      </c>
      <c r="G42" s="115"/>
      <c r="H42"/>
      <c r="I42" s="40"/>
      <c r="L42" s="59"/>
      <c r="M42" s="50"/>
      <c r="N42" s="49"/>
    </row>
    <row r="43" spans="1:14" hidden="1" outlineLevel="1" x14ac:dyDescent="0.25">
      <c r="A43" s="24" t="s">
        <v>963</v>
      </c>
      <c r="B43" s="51"/>
      <c r="C43" s="40"/>
      <c r="D43" s="40"/>
      <c r="E43" s="59"/>
      <c r="F43" s="116"/>
      <c r="G43" s="115"/>
      <c r="H43"/>
      <c r="I43" s="40"/>
      <c r="L43" s="59"/>
      <c r="M43" s="50"/>
      <c r="N43" s="49"/>
    </row>
    <row r="44" spans="1:14" hidden="1" outlineLevel="1" x14ac:dyDescent="0.25">
      <c r="A44" s="24" t="s">
        <v>964</v>
      </c>
      <c r="B44" s="51"/>
      <c r="C44" s="40"/>
      <c r="D44" s="40"/>
      <c r="E44" s="59"/>
      <c r="F44" s="116"/>
      <c r="G44" s="115"/>
      <c r="H44"/>
      <c r="I44" s="40"/>
      <c r="L44" s="59"/>
      <c r="M44" s="50"/>
      <c r="N44" s="49"/>
    </row>
    <row r="45" spans="1:14" hidden="1" outlineLevel="1" x14ac:dyDescent="0.25">
      <c r="A45" s="24" t="s">
        <v>965</v>
      </c>
      <c r="B45" s="40"/>
      <c r="E45" s="59"/>
      <c r="F45" s="115"/>
      <c r="G45" s="115"/>
      <c r="H45"/>
      <c r="I45" s="40"/>
      <c r="L45" s="59"/>
      <c r="M45" s="50"/>
      <c r="N45" s="49"/>
    </row>
    <row r="46" spans="1:14" hidden="1" outlineLevel="1" x14ac:dyDescent="0.25">
      <c r="A46" s="24" t="s">
        <v>966</v>
      </c>
      <c r="B46" s="40"/>
      <c r="E46" s="59"/>
      <c r="F46" s="50"/>
      <c r="G46" s="115"/>
      <c r="H46"/>
      <c r="I46" s="40"/>
      <c r="L46" s="59"/>
      <c r="M46" s="50"/>
      <c r="N46" s="49"/>
    </row>
    <row r="47" spans="1:14" hidden="1" outlineLevel="1" x14ac:dyDescent="0.25">
      <c r="A47" s="24" t="s">
        <v>967</v>
      </c>
      <c r="B47" s="40"/>
      <c r="E47" s="59"/>
      <c r="F47" s="50"/>
      <c r="G47" s="115"/>
      <c r="H47"/>
      <c r="I47" s="40"/>
      <c r="L47" s="59"/>
      <c r="M47" s="50"/>
      <c r="N47" s="49"/>
    </row>
    <row r="48" spans="1:14" ht="15" customHeight="1" collapsed="1" x14ac:dyDescent="0.25">
      <c r="A48" s="42"/>
      <c r="B48" s="43" t="s">
        <v>531</v>
      </c>
      <c r="C48" s="42" t="s">
        <v>936</v>
      </c>
      <c r="D48" s="42"/>
      <c r="E48" s="44"/>
      <c r="F48" s="45"/>
      <c r="G48" s="124"/>
      <c r="H48"/>
      <c r="I48" s="76"/>
      <c r="J48" s="37"/>
      <c r="K48" s="37"/>
      <c r="L48" s="30"/>
      <c r="M48" s="55"/>
      <c r="N48" s="55"/>
    </row>
    <row r="49" spans="1:14" x14ac:dyDescent="0.25">
      <c r="A49" s="24" t="s">
        <v>968</v>
      </c>
      <c r="B49" s="73" t="s">
        <v>533</v>
      </c>
      <c r="C49" s="103">
        <f>SUM(C58:C76)</f>
        <v>0.82454406849493056</v>
      </c>
      <c r="F49" s="24"/>
      <c r="G49" s="103"/>
      <c r="H49"/>
      <c r="I49" s="30"/>
      <c r="N49" s="24"/>
    </row>
    <row r="50" spans="1:14" x14ac:dyDescent="0.25">
      <c r="A50" s="24" t="s">
        <v>969</v>
      </c>
      <c r="B50" s="24" t="s">
        <v>535</v>
      </c>
      <c r="C50" s="103"/>
      <c r="F50" s="24"/>
      <c r="G50" s="103"/>
      <c r="H50"/>
      <c r="N50" s="24"/>
    </row>
    <row r="51" spans="1:14" x14ac:dyDescent="0.25">
      <c r="A51" s="24" t="s">
        <v>970</v>
      </c>
      <c r="B51" s="24" t="s">
        <v>537</v>
      </c>
      <c r="C51" s="103"/>
      <c r="F51" s="24"/>
      <c r="G51" s="103"/>
      <c r="H51"/>
      <c r="N51" s="24"/>
    </row>
    <row r="52" spans="1:14" x14ac:dyDescent="0.25">
      <c r="A52" s="24" t="s">
        <v>971</v>
      </c>
      <c r="B52" s="24" t="s">
        <v>539</v>
      </c>
      <c r="C52" s="103"/>
      <c r="F52" s="24"/>
      <c r="G52" s="103"/>
      <c r="H52"/>
      <c r="N52" s="24"/>
    </row>
    <row r="53" spans="1:14" x14ac:dyDescent="0.25">
      <c r="A53" s="24" t="s">
        <v>972</v>
      </c>
      <c r="B53" s="24" t="s">
        <v>541</v>
      </c>
      <c r="C53" s="103"/>
      <c r="F53" s="24"/>
      <c r="G53" s="103"/>
      <c r="H53"/>
      <c r="N53" s="24"/>
    </row>
    <row r="54" spans="1:14" x14ac:dyDescent="0.25">
      <c r="A54" s="24" t="s">
        <v>973</v>
      </c>
      <c r="B54" s="24" t="s">
        <v>543</v>
      </c>
      <c r="C54" s="103"/>
      <c r="F54" s="24"/>
      <c r="G54" s="103"/>
      <c r="H54"/>
      <c r="N54" s="24"/>
    </row>
    <row r="55" spans="1:14" x14ac:dyDescent="0.25">
      <c r="A55" s="24" t="s">
        <v>974</v>
      </c>
      <c r="B55" s="24" t="s">
        <v>545</v>
      </c>
      <c r="C55" s="103"/>
      <c r="F55" s="24"/>
      <c r="G55" s="103"/>
      <c r="H55"/>
      <c r="N55" s="24"/>
    </row>
    <row r="56" spans="1:14" x14ac:dyDescent="0.25">
      <c r="A56" s="24" t="s">
        <v>975</v>
      </c>
      <c r="B56" s="24" t="s">
        <v>547</v>
      </c>
      <c r="C56" s="103"/>
      <c r="F56" s="24"/>
      <c r="G56" s="103"/>
      <c r="H56"/>
      <c r="N56" s="24"/>
    </row>
    <row r="57" spans="1:14" x14ac:dyDescent="0.25">
      <c r="A57" s="24" t="s">
        <v>976</v>
      </c>
      <c r="B57" s="24" t="s">
        <v>549</v>
      </c>
      <c r="C57" s="103"/>
      <c r="F57" s="24"/>
      <c r="G57" s="103"/>
      <c r="H57"/>
      <c r="N57" s="24"/>
    </row>
    <row r="58" spans="1:14" x14ac:dyDescent="0.25">
      <c r="A58" s="24" t="s">
        <v>977</v>
      </c>
      <c r="B58" s="24" t="s">
        <v>551</v>
      </c>
      <c r="C58" s="103"/>
      <c r="F58" s="24"/>
      <c r="G58" s="103"/>
      <c r="H58"/>
      <c r="N58" s="24"/>
    </row>
    <row r="59" spans="1:14" x14ac:dyDescent="0.25">
      <c r="A59" s="24" t="s">
        <v>978</v>
      </c>
      <c r="B59" s="24" t="s">
        <v>553</v>
      </c>
      <c r="C59" s="103">
        <v>0.66531966136630738</v>
      </c>
      <c r="F59" s="24"/>
      <c r="G59" s="103"/>
      <c r="H59"/>
      <c r="N59" s="24"/>
    </row>
    <row r="60" spans="1:14" x14ac:dyDescent="0.25">
      <c r="A60" s="24" t="s">
        <v>979</v>
      </c>
      <c r="B60" s="24" t="s">
        <v>555</v>
      </c>
      <c r="C60" s="103"/>
      <c r="F60" s="24"/>
      <c r="G60" s="103"/>
      <c r="H60"/>
      <c r="N60" s="24"/>
    </row>
    <row r="61" spans="1:14" x14ac:dyDescent="0.25">
      <c r="A61" s="24" t="s">
        <v>980</v>
      </c>
      <c r="B61" s="24" t="s">
        <v>557</v>
      </c>
      <c r="C61" s="103"/>
      <c r="F61" s="24"/>
      <c r="G61" s="103"/>
      <c r="H61"/>
      <c r="N61" s="24"/>
    </row>
    <row r="62" spans="1:14" x14ac:dyDescent="0.25">
      <c r="A62" s="24" t="s">
        <v>981</v>
      </c>
      <c r="B62" s="24" t="s">
        <v>559</v>
      </c>
      <c r="C62" s="103"/>
      <c r="F62" s="24"/>
      <c r="G62" s="103"/>
      <c r="H62"/>
      <c r="N62" s="24"/>
    </row>
    <row r="63" spans="1:14" x14ac:dyDescent="0.25">
      <c r="A63" s="24" t="s">
        <v>982</v>
      </c>
      <c r="B63" s="24" t="s">
        <v>561</v>
      </c>
      <c r="C63" s="103"/>
      <c r="F63" s="24"/>
      <c r="G63" s="103"/>
      <c r="H63"/>
      <c r="N63" s="24"/>
    </row>
    <row r="64" spans="1:14" x14ac:dyDescent="0.25">
      <c r="A64" s="24" t="s">
        <v>983</v>
      </c>
      <c r="B64" s="24" t="s">
        <v>563</v>
      </c>
      <c r="C64" s="103"/>
      <c r="F64" s="24"/>
      <c r="G64" s="103"/>
      <c r="H64"/>
      <c r="N64" s="24"/>
    </row>
    <row r="65" spans="1:14" x14ac:dyDescent="0.25">
      <c r="A65" s="24" t="s">
        <v>984</v>
      </c>
      <c r="B65" s="24" t="s">
        <v>3</v>
      </c>
      <c r="C65" s="103">
        <v>0.12939243576631268</v>
      </c>
      <c r="F65" s="24"/>
      <c r="G65" s="103"/>
      <c r="H65"/>
      <c r="N65" s="24"/>
    </row>
    <row r="66" spans="1:14" x14ac:dyDescent="0.25">
      <c r="A66" s="24" t="s">
        <v>985</v>
      </c>
      <c r="B66" s="24" t="s">
        <v>566</v>
      </c>
      <c r="C66" s="103"/>
      <c r="F66" s="24"/>
      <c r="G66" s="103"/>
      <c r="H66"/>
      <c r="N66" s="24"/>
    </row>
    <row r="67" spans="1:14" x14ac:dyDescent="0.25">
      <c r="A67" s="24" t="s">
        <v>986</v>
      </c>
      <c r="B67" s="24" t="s">
        <v>568</v>
      </c>
      <c r="C67" s="103"/>
      <c r="F67" s="24"/>
      <c r="G67" s="103"/>
      <c r="H67"/>
      <c r="N67" s="24"/>
    </row>
    <row r="68" spans="1:14" x14ac:dyDescent="0.25">
      <c r="A68" s="24" t="s">
        <v>987</v>
      </c>
      <c r="B68" s="24" t="s">
        <v>570</v>
      </c>
      <c r="C68" s="103"/>
      <c r="F68" s="24"/>
      <c r="G68" s="103"/>
      <c r="H68"/>
      <c r="N68" s="24"/>
    </row>
    <row r="69" spans="1:14" x14ac:dyDescent="0.25">
      <c r="A69" s="24" t="s">
        <v>988</v>
      </c>
      <c r="B69" s="24" t="s">
        <v>572</v>
      </c>
      <c r="C69" s="103"/>
      <c r="F69" s="24"/>
      <c r="G69" s="103"/>
      <c r="H69"/>
      <c r="N69" s="24"/>
    </row>
    <row r="70" spans="1:14" x14ac:dyDescent="0.25">
      <c r="A70" s="24" t="s">
        <v>989</v>
      </c>
      <c r="B70" s="24" t="s">
        <v>574</v>
      </c>
      <c r="C70" s="103">
        <v>1.5045341658468069E-2</v>
      </c>
      <c r="F70" s="24"/>
      <c r="G70" s="103"/>
      <c r="H70"/>
      <c r="N70" s="24"/>
    </row>
    <row r="71" spans="1:14" x14ac:dyDescent="0.25">
      <c r="A71" s="24" t="s">
        <v>990</v>
      </c>
      <c r="B71" s="24" t="s">
        <v>576</v>
      </c>
      <c r="C71" s="103">
        <v>3.4441529563145599E-3</v>
      </c>
      <c r="F71" s="24"/>
      <c r="G71" s="103"/>
      <c r="H71"/>
      <c r="N71" s="24"/>
    </row>
    <row r="72" spans="1:14" x14ac:dyDescent="0.25">
      <c r="A72" s="24" t="s">
        <v>991</v>
      </c>
      <c r="B72" s="24" t="s">
        <v>578</v>
      </c>
      <c r="C72" s="103"/>
      <c r="G72" s="103"/>
      <c r="H72"/>
      <c r="N72" s="24"/>
    </row>
    <row r="73" spans="1:14" x14ac:dyDescent="0.25">
      <c r="A73" s="24" t="s">
        <v>992</v>
      </c>
      <c r="B73" s="24" t="s">
        <v>580</v>
      </c>
      <c r="C73" s="103"/>
      <c r="G73" s="103"/>
      <c r="H73"/>
      <c r="N73" s="24"/>
    </row>
    <row r="74" spans="1:14" x14ac:dyDescent="0.25">
      <c r="A74" s="24" t="s">
        <v>993</v>
      </c>
      <c r="B74" s="24" t="s">
        <v>582</v>
      </c>
      <c r="C74" s="103"/>
      <c r="G74" s="103"/>
      <c r="H74"/>
      <c r="N74" s="24"/>
    </row>
    <row r="75" spans="1:14" x14ac:dyDescent="0.25">
      <c r="A75" s="24" t="s">
        <v>994</v>
      </c>
      <c r="B75" s="24" t="s">
        <v>584</v>
      </c>
      <c r="C75" s="103">
        <v>1.1342476747528018E-2</v>
      </c>
      <c r="G75" s="103"/>
      <c r="H75"/>
      <c r="N75" s="24"/>
    </row>
    <row r="76" spans="1:14" x14ac:dyDescent="0.25">
      <c r="A76" s="24" t="s">
        <v>995</v>
      </c>
      <c r="B76" s="24" t="s">
        <v>6</v>
      </c>
      <c r="C76" s="103"/>
      <c r="G76" s="103"/>
      <c r="H76"/>
      <c r="N76" s="24"/>
    </row>
    <row r="77" spans="1:14" x14ac:dyDescent="0.25">
      <c r="A77" s="24" t="s">
        <v>996</v>
      </c>
      <c r="B77" s="24" t="s">
        <v>587</v>
      </c>
      <c r="C77" s="103"/>
      <c r="G77" s="103"/>
      <c r="H77"/>
      <c r="N77" s="24"/>
    </row>
    <row r="78" spans="1:14" x14ac:dyDescent="0.25">
      <c r="A78" s="24" t="s">
        <v>997</v>
      </c>
      <c r="B78" s="73" t="s">
        <v>274</v>
      </c>
      <c r="C78" s="103"/>
      <c r="G78" s="103"/>
      <c r="H78"/>
      <c r="I78" s="30"/>
      <c r="N78" s="24"/>
    </row>
    <row r="79" spans="1:14" x14ac:dyDescent="0.25">
      <c r="A79" s="24" t="s">
        <v>998</v>
      </c>
      <c r="B79" s="24" t="s">
        <v>590</v>
      </c>
      <c r="C79" s="103"/>
      <c r="G79" s="103"/>
      <c r="H79"/>
      <c r="N79" s="24"/>
    </row>
    <row r="80" spans="1:14" x14ac:dyDescent="0.25">
      <c r="A80" s="24" t="s">
        <v>999</v>
      </c>
      <c r="B80" s="24" t="s">
        <v>592</v>
      </c>
      <c r="C80" s="103"/>
      <c r="G80" s="103"/>
      <c r="H80"/>
      <c r="N80" s="24"/>
    </row>
    <row r="81" spans="1:14" x14ac:dyDescent="0.25">
      <c r="A81" s="24" t="s">
        <v>1000</v>
      </c>
      <c r="B81" s="24" t="s">
        <v>2</v>
      </c>
      <c r="C81" s="103"/>
      <c r="G81" s="103"/>
      <c r="H81"/>
      <c r="N81" s="24"/>
    </row>
    <row r="82" spans="1:14" x14ac:dyDescent="0.25">
      <c r="A82" s="24" t="s">
        <v>1001</v>
      </c>
      <c r="B82" s="73" t="s">
        <v>92</v>
      </c>
      <c r="C82" s="110"/>
      <c r="G82" s="103"/>
      <c r="H82"/>
      <c r="I82" s="30"/>
      <c r="N82" s="24"/>
    </row>
    <row r="83" spans="1:14" x14ac:dyDescent="0.25">
      <c r="A83" s="24" t="s">
        <v>1002</v>
      </c>
      <c r="B83" s="40" t="s">
        <v>276</v>
      </c>
      <c r="C83" s="103">
        <v>4.1881267303741303E-2</v>
      </c>
      <c r="G83" s="103"/>
      <c r="H83"/>
      <c r="I83" s="40"/>
      <c r="N83" s="24"/>
    </row>
    <row r="84" spans="1:14" x14ac:dyDescent="0.25">
      <c r="A84" s="24" t="s">
        <v>1003</v>
      </c>
      <c r="B84" s="40" t="s">
        <v>278</v>
      </c>
      <c r="C84" s="103"/>
      <c r="G84" s="103"/>
      <c r="H84"/>
      <c r="I84" s="40"/>
      <c r="N84" s="24"/>
    </row>
    <row r="85" spans="1:14" x14ac:dyDescent="0.25">
      <c r="A85" s="24" t="s">
        <v>1004</v>
      </c>
      <c r="B85" s="40" t="s">
        <v>280</v>
      </c>
      <c r="C85" s="103"/>
      <c r="G85" s="103"/>
      <c r="H85"/>
      <c r="I85" s="40"/>
      <c r="N85" s="24"/>
    </row>
    <row r="86" spans="1:14" x14ac:dyDescent="0.25">
      <c r="A86" s="24" t="s">
        <v>1005</v>
      </c>
      <c r="B86" s="40" t="s">
        <v>12</v>
      </c>
      <c r="C86" s="103">
        <v>1.7663298388169033E-2</v>
      </c>
      <c r="G86" s="103"/>
      <c r="H86"/>
      <c r="I86" s="40"/>
      <c r="N86" s="24"/>
    </row>
    <row r="87" spans="1:14" x14ac:dyDescent="0.25">
      <c r="A87" s="24" t="s">
        <v>1006</v>
      </c>
      <c r="B87" s="40" t="s">
        <v>283</v>
      </c>
      <c r="C87" s="103">
        <v>5.6100445863541418E-2</v>
      </c>
      <c r="G87" s="103"/>
      <c r="H87"/>
      <c r="I87" s="40"/>
      <c r="N87" s="24"/>
    </row>
    <row r="88" spans="1:14" x14ac:dyDescent="0.25">
      <c r="A88" s="24" t="s">
        <v>1007</v>
      </c>
      <c r="B88" s="40" t="s">
        <v>285</v>
      </c>
      <c r="C88" s="103"/>
      <c r="G88" s="103"/>
      <c r="H88"/>
      <c r="I88" s="40"/>
      <c r="N88" s="24"/>
    </row>
    <row r="89" spans="1:14" x14ac:dyDescent="0.25">
      <c r="A89" s="24" t="s">
        <v>1008</v>
      </c>
      <c r="B89" s="40" t="s">
        <v>287</v>
      </c>
      <c r="C89" s="103"/>
      <c r="G89" s="103"/>
      <c r="H89"/>
      <c r="I89" s="40"/>
      <c r="N89" s="24"/>
    </row>
    <row r="90" spans="1:14" x14ac:dyDescent="0.25">
      <c r="A90" s="24" t="s">
        <v>1009</v>
      </c>
      <c r="B90" s="40" t="s">
        <v>289</v>
      </c>
      <c r="C90" s="103"/>
      <c r="G90" s="103"/>
      <c r="H90"/>
      <c r="I90" s="40"/>
      <c r="N90" s="24"/>
    </row>
    <row r="91" spans="1:14" x14ac:dyDescent="0.25">
      <c r="A91" s="24" t="s">
        <v>1010</v>
      </c>
      <c r="B91" s="40" t="s">
        <v>291</v>
      </c>
      <c r="C91" s="103">
        <v>5.9810919949617514E-2</v>
      </c>
      <c r="G91" s="103"/>
      <c r="H91"/>
      <c r="I91" s="40"/>
      <c r="N91" s="24"/>
    </row>
    <row r="92" spans="1:14" x14ac:dyDescent="0.25">
      <c r="A92" s="24" t="s">
        <v>1011</v>
      </c>
      <c r="B92" s="40" t="s">
        <v>92</v>
      </c>
      <c r="G92" s="103"/>
      <c r="H92"/>
      <c r="I92" s="40"/>
      <c r="N92" s="24"/>
    </row>
    <row r="93" spans="1:14" hidden="1" outlineLevel="1" x14ac:dyDescent="0.25">
      <c r="A93" s="24" t="s">
        <v>1012</v>
      </c>
      <c r="B93" s="53"/>
      <c r="G93" s="103"/>
      <c r="H93"/>
      <c r="I93" s="40"/>
      <c r="N93" s="24"/>
    </row>
    <row r="94" spans="1:14" hidden="1" outlineLevel="1" x14ac:dyDescent="0.25">
      <c r="A94" s="24" t="s">
        <v>1013</v>
      </c>
      <c r="B94" s="53"/>
      <c r="G94" s="103"/>
      <c r="H94"/>
      <c r="I94" s="40"/>
      <c r="N94" s="24"/>
    </row>
    <row r="95" spans="1:14" hidden="1" outlineLevel="1" x14ac:dyDescent="0.25">
      <c r="A95" s="24" t="s">
        <v>1014</v>
      </c>
      <c r="B95" s="53"/>
      <c r="G95" s="103"/>
      <c r="H95"/>
      <c r="I95" s="40"/>
      <c r="N95" s="24"/>
    </row>
    <row r="96" spans="1:14" hidden="1" outlineLevel="1" x14ac:dyDescent="0.25">
      <c r="A96" s="24" t="s">
        <v>1015</v>
      </c>
      <c r="B96" s="53"/>
      <c r="G96" s="103"/>
      <c r="H96"/>
      <c r="I96" s="40"/>
      <c r="N96" s="24"/>
    </row>
    <row r="97" spans="1:14" hidden="1" outlineLevel="1" x14ac:dyDescent="0.25">
      <c r="A97" s="24" t="s">
        <v>1016</v>
      </c>
      <c r="B97" s="53"/>
      <c r="G97" s="103"/>
      <c r="H97"/>
      <c r="I97" s="40"/>
      <c r="N97" s="24"/>
    </row>
    <row r="98" spans="1:14" hidden="1" outlineLevel="1" x14ac:dyDescent="0.25">
      <c r="A98" s="24" t="s">
        <v>1017</v>
      </c>
      <c r="B98" s="53"/>
      <c r="G98" s="103"/>
      <c r="H98"/>
      <c r="I98" s="40"/>
      <c r="N98" s="24"/>
    </row>
    <row r="99" spans="1:14" hidden="1" outlineLevel="1" x14ac:dyDescent="0.25">
      <c r="A99" s="24" t="s">
        <v>1018</v>
      </c>
      <c r="B99" s="53"/>
      <c r="C99" s="103"/>
      <c r="D99" s="103"/>
      <c r="G99" s="103"/>
      <c r="H99"/>
      <c r="I99" s="40"/>
      <c r="N99" s="24"/>
    </row>
    <row r="100" spans="1:14" hidden="1" outlineLevel="1" x14ac:dyDescent="0.25">
      <c r="A100" s="24" t="s">
        <v>1019</v>
      </c>
      <c r="B100" s="53"/>
      <c r="C100" s="103"/>
      <c r="D100" s="103"/>
      <c r="F100" s="24"/>
      <c r="G100" s="103"/>
      <c r="H100"/>
      <c r="I100" s="40"/>
      <c r="N100" s="24"/>
    </row>
    <row r="101" spans="1:14" hidden="1" outlineLevel="1" x14ac:dyDescent="0.25">
      <c r="A101" s="24" t="s">
        <v>1020</v>
      </c>
      <c r="B101" s="53"/>
      <c r="C101" s="103"/>
      <c r="D101" s="103"/>
      <c r="F101" s="24"/>
      <c r="G101" s="103"/>
      <c r="H101"/>
      <c r="I101" s="40"/>
      <c r="N101" s="24"/>
    </row>
    <row r="102" spans="1:14" hidden="1" outlineLevel="1" x14ac:dyDescent="0.25">
      <c r="A102" s="24" t="s">
        <v>1021</v>
      </c>
      <c r="B102" s="53"/>
      <c r="C102" s="103"/>
      <c r="D102" s="103"/>
      <c r="F102" s="24"/>
      <c r="G102" s="103"/>
      <c r="H102"/>
      <c r="I102" s="40"/>
      <c r="N102" s="24"/>
    </row>
    <row r="103" spans="1:14" ht="15" customHeight="1" collapsed="1" x14ac:dyDescent="0.25">
      <c r="A103" s="42"/>
      <c r="B103" s="569" t="s">
        <v>1920</v>
      </c>
      <c r="C103" s="127" t="s">
        <v>936</v>
      </c>
      <c r="D103" s="127"/>
      <c r="E103" s="44"/>
      <c r="F103" s="42"/>
      <c r="G103" s="124"/>
      <c r="H103"/>
      <c r="I103" s="76"/>
      <c r="J103" s="37"/>
      <c r="K103" s="37"/>
      <c r="L103" s="30"/>
      <c r="M103" s="37"/>
      <c r="N103" s="55"/>
    </row>
    <row r="104" spans="1:14" x14ac:dyDescent="0.25">
      <c r="A104" s="24" t="s">
        <v>1022</v>
      </c>
      <c r="B104" s="40" t="s">
        <v>1346</v>
      </c>
      <c r="C104" s="103">
        <v>8.5588500907486917E-2</v>
      </c>
      <c r="D104" s="103"/>
      <c r="G104" s="103"/>
      <c r="H104"/>
      <c r="I104" s="40"/>
      <c r="N104" s="24"/>
    </row>
    <row r="105" spans="1:14" x14ac:dyDescent="0.25">
      <c r="A105" s="24" t="s">
        <v>1023</v>
      </c>
      <c r="B105" s="40" t="s">
        <v>1347</v>
      </c>
      <c r="C105" s="103">
        <v>3.0806734452705389E-2</v>
      </c>
      <c r="D105" s="103"/>
      <c r="G105" s="103"/>
      <c r="H105"/>
      <c r="I105" s="40"/>
      <c r="N105" s="24"/>
    </row>
    <row r="106" spans="1:14" x14ac:dyDescent="0.25">
      <c r="A106" s="24" t="s">
        <v>1024</v>
      </c>
      <c r="B106" s="40" t="s">
        <v>1348</v>
      </c>
      <c r="C106" s="103">
        <v>1.8098950806635251E-2</v>
      </c>
      <c r="D106" s="103"/>
      <c r="G106" s="103"/>
      <c r="H106"/>
      <c r="I106" s="40"/>
      <c r="N106" s="24"/>
    </row>
    <row r="107" spans="1:14" x14ac:dyDescent="0.25">
      <c r="A107" s="24" t="s">
        <v>1025</v>
      </c>
      <c r="B107" s="40" t="s">
        <v>1349</v>
      </c>
      <c r="C107" s="103">
        <v>3.0580199873127687E-2</v>
      </c>
      <c r="D107" s="103"/>
      <c r="G107" s="103"/>
      <c r="H107"/>
      <c r="I107" s="40"/>
      <c r="N107" s="24"/>
    </row>
    <row r="108" spans="1:14" x14ac:dyDescent="0.25">
      <c r="A108" s="24" t="s">
        <v>1026</v>
      </c>
      <c r="B108" s="40" t="s">
        <v>1350</v>
      </c>
      <c r="C108" s="103">
        <v>1.2868228193150327E-3</v>
      </c>
      <c r="D108" s="103"/>
      <c r="G108" s="103"/>
      <c r="H108"/>
      <c r="I108" s="40"/>
      <c r="N108" s="24"/>
    </row>
    <row r="109" spans="1:14" x14ac:dyDescent="0.25">
      <c r="A109" s="24" t="s">
        <v>1027</v>
      </c>
      <c r="B109" s="40" t="s">
        <v>1351</v>
      </c>
      <c r="C109" s="103">
        <v>5.3300341289745624E-2</v>
      </c>
      <c r="D109" s="103"/>
      <c r="G109" s="103"/>
      <c r="H109"/>
      <c r="I109" s="40"/>
      <c r="N109" s="24"/>
    </row>
    <row r="110" spans="1:14" x14ac:dyDescent="0.25">
      <c r="A110" s="24" t="s">
        <v>1028</v>
      </c>
      <c r="B110" s="40" t="s">
        <v>1352</v>
      </c>
      <c r="C110" s="103">
        <v>7.0800526099318847E-2</v>
      </c>
      <c r="D110" s="103"/>
      <c r="G110" s="103"/>
      <c r="H110"/>
      <c r="I110" s="40"/>
      <c r="N110" s="24"/>
    </row>
    <row r="111" spans="1:14" x14ac:dyDescent="0.25">
      <c r="A111" s="24" t="s">
        <v>1029</v>
      </c>
      <c r="B111" s="40" t="s">
        <v>1353</v>
      </c>
      <c r="C111" s="103">
        <v>0.11502090481654764</v>
      </c>
      <c r="D111" s="103"/>
      <c r="G111" s="103"/>
      <c r="H111"/>
      <c r="I111" s="40"/>
      <c r="N111" s="24"/>
    </row>
    <row r="112" spans="1:14" x14ac:dyDescent="0.25">
      <c r="A112" s="24" t="s">
        <v>1030</v>
      </c>
      <c r="B112" s="40" t="s">
        <v>1354</v>
      </c>
      <c r="C112" s="103">
        <v>2.93627011275139E-2</v>
      </c>
      <c r="D112" s="103"/>
      <c r="G112" s="103"/>
      <c r="H112"/>
      <c r="I112" s="40"/>
      <c r="N112" s="24"/>
    </row>
    <row r="113" spans="1:14" x14ac:dyDescent="0.25">
      <c r="A113" s="24" t="s">
        <v>1031</v>
      </c>
      <c r="B113" s="40" t="s">
        <v>1355</v>
      </c>
      <c r="C113" s="103">
        <v>4.5693736287967253E-2</v>
      </c>
      <c r="G113" s="103"/>
      <c r="H113"/>
      <c r="I113" s="40"/>
      <c r="N113" s="24"/>
    </row>
    <row r="114" spans="1:14" x14ac:dyDescent="0.25">
      <c r="A114" s="24" t="s">
        <v>1032</v>
      </c>
      <c r="B114" s="40" t="s">
        <v>1356</v>
      </c>
      <c r="C114" s="103">
        <v>6.8754621505131383E-2</v>
      </c>
      <c r="G114" s="103"/>
      <c r="H114"/>
      <c r="I114" s="40"/>
      <c r="N114" s="24"/>
    </row>
    <row r="115" spans="1:14" x14ac:dyDescent="0.25">
      <c r="A115" s="24" t="s">
        <v>1033</v>
      </c>
      <c r="B115" s="40" t="s">
        <v>1357</v>
      </c>
      <c r="C115" s="103">
        <v>2.5039105608204677E-2</v>
      </c>
      <c r="G115" s="103"/>
      <c r="H115"/>
      <c r="I115" s="40"/>
      <c r="N115" s="24"/>
    </row>
    <row r="116" spans="1:14" x14ac:dyDescent="0.25">
      <c r="A116" s="24" t="s">
        <v>1034</v>
      </c>
      <c r="B116" s="40" t="s">
        <v>1358</v>
      </c>
      <c r="C116" s="103">
        <v>6.7961238020890921E-2</v>
      </c>
      <c r="G116" s="103"/>
      <c r="H116"/>
      <c r="I116" s="40"/>
      <c r="N116" s="24"/>
    </row>
    <row r="117" spans="1:14" x14ac:dyDescent="0.25">
      <c r="A117" s="24" t="s">
        <v>1035</v>
      </c>
      <c r="B117" s="40" t="s">
        <v>1359</v>
      </c>
      <c r="C117" s="103">
        <v>6.7728987708087643E-4</v>
      </c>
      <c r="G117" s="103"/>
      <c r="H117"/>
      <c r="I117" s="40"/>
      <c r="N117" s="24"/>
    </row>
    <row r="118" spans="1:14" x14ac:dyDescent="0.25">
      <c r="A118" s="24" t="s">
        <v>1036</v>
      </c>
      <c r="B118" s="40" t="s">
        <v>1360</v>
      </c>
      <c r="C118" s="103">
        <v>2.2347987944720277E-2</v>
      </c>
      <c r="G118" s="103"/>
      <c r="H118"/>
      <c r="I118" s="40"/>
      <c r="N118" s="24"/>
    </row>
    <row r="119" spans="1:14" x14ac:dyDescent="0.25">
      <c r="A119" s="24" t="s">
        <v>1037</v>
      </c>
      <c r="B119" s="40"/>
      <c r="C119" s="103"/>
      <c r="G119" s="103"/>
      <c r="H119"/>
      <c r="I119" s="40"/>
      <c r="N119" s="24"/>
    </row>
    <row r="120" spans="1:14" x14ac:dyDescent="0.25">
      <c r="A120" s="24" t="s">
        <v>1038</v>
      </c>
      <c r="B120" s="40"/>
      <c r="C120" s="103"/>
      <c r="G120" s="103"/>
      <c r="H120"/>
      <c r="I120" s="40"/>
      <c r="N120" s="24"/>
    </row>
    <row r="121" spans="1:14" x14ac:dyDescent="0.25">
      <c r="A121" s="24" t="s">
        <v>1039</v>
      </c>
      <c r="B121" s="40"/>
      <c r="C121" s="103"/>
      <c r="G121" s="103"/>
      <c r="H121"/>
      <c r="I121" s="40"/>
      <c r="N121" s="24"/>
    </row>
    <row r="122" spans="1:14" x14ac:dyDescent="0.25">
      <c r="A122" s="24" t="s">
        <v>1040</v>
      </c>
      <c r="B122" s="40"/>
      <c r="C122" s="103"/>
      <c r="G122" s="103"/>
      <c r="H122"/>
      <c r="I122" s="40"/>
      <c r="N122" s="24"/>
    </row>
    <row r="123" spans="1:14" x14ac:dyDescent="0.25">
      <c r="A123" s="24" t="s">
        <v>1041</v>
      </c>
      <c r="B123" s="40"/>
      <c r="C123" s="103"/>
      <c r="G123" s="103"/>
      <c r="H123"/>
      <c r="I123" s="40"/>
      <c r="N123" s="24"/>
    </row>
    <row r="124" spans="1:14" x14ac:dyDescent="0.25">
      <c r="A124" s="24" t="s">
        <v>1042</v>
      </c>
      <c r="B124" s="40"/>
      <c r="C124" s="103"/>
      <c r="G124" s="103"/>
      <c r="H124"/>
      <c r="I124" s="40"/>
      <c r="N124" s="24"/>
    </row>
    <row r="125" spans="1:14" x14ac:dyDescent="0.25">
      <c r="A125" s="24" t="s">
        <v>1043</v>
      </c>
      <c r="B125" s="40"/>
      <c r="C125" s="103"/>
      <c r="G125" s="103"/>
      <c r="H125"/>
      <c r="I125" s="40"/>
      <c r="N125" s="24"/>
    </row>
    <row r="126" spans="1:14" x14ac:dyDescent="0.25">
      <c r="A126" s="24" t="s">
        <v>1044</v>
      </c>
      <c r="B126" s="40"/>
      <c r="C126" s="103"/>
      <c r="G126" s="103"/>
      <c r="H126"/>
      <c r="I126" s="40"/>
      <c r="N126" s="24"/>
    </row>
    <row r="127" spans="1:14" x14ac:dyDescent="0.25">
      <c r="A127" s="24" t="s">
        <v>1045</v>
      </c>
      <c r="B127" s="40"/>
      <c r="G127" s="103"/>
      <c r="H127"/>
      <c r="I127" s="40"/>
      <c r="N127" s="24"/>
    </row>
    <row r="128" spans="1:14" x14ac:dyDescent="0.25">
      <c r="A128" s="24" t="s">
        <v>1046</v>
      </c>
      <c r="B128" s="40"/>
      <c r="C128" s="103"/>
      <c r="G128" s="103"/>
      <c r="H128"/>
      <c r="I128" s="40"/>
      <c r="N128" s="24"/>
    </row>
    <row r="129" spans="1:14" x14ac:dyDescent="0.25">
      <c r="A129" s="42"/>
      <c r="B129" s="43" t="s">
        <v>646</v>
      </c>
      <c r="C129" s="42" t="s">
        <v>936</v>
      </c>
      <c r="D129" s="42"/>
      <c r="E129" s="42"/>
      <c r="F129" s="124"/>
      <c r="G129" s="124"/>
      <c r="H129"/>
      <c r="I129" s="76"/>
      <c r="J129" s="37"/>
      <c r="K129" s="37"/>
      <c r="L129" s="37"/>
      <c r="M129" s="55"/>
      <c r="N129" s="55"/>
    </row>
    <row r="130" spans="1:14" x14ac:dyDescent="0.25">
      <c r="A130" s="24" t="s">
        <v>1047</v>
      </c>
      <c r="B130" s="24" t="s">
        <v>648</v>
      </c>
      <c r="C130" s="103">
        <v>0.69020000000000004</v>
      </c>
      <c r="D130"/>
      <c r="E130"/>
      <c r="F130" s="131"/>
      <c r="G130" s="131"/>
      <c r="H130"/>
      <c r="K130" s="64"/>
      <c r="L130" s="64"/>
      <c r="M130" s="64"/>
      <c r="N130" s="64"/>
    </row>
    <row r="131" spans="1:14" x14ac:dyDescent="0.25">
      <c r="A131" s="24" t="s">
        <v>1048</v>
      </c>
      <c r="B131" s="24" t="s">
        <v>650</v>
      </c>
      <c r="C131" s="103">
        <v>0.29249999999999998</v>
      </c>
      <c r="D131"/>
      <c r="E131"/>
      <c r="F131"/>
      <c r="G131" s="131"/>
      <c r="H131"/>
      <c r="K131" s="64"/>
      <c r="L131" s="64"/>
      <c r="M131" s="64"/>
      <c r="N131" s="64"/>
    </row>
    <row r="132" spans="1:14" x14ac:dyDescent="0.25">
      <c r="A132" s="24" t="s">
        <v>1049</v>
      </c>
      <c r="B132" s="24" t="s">
        <v>92</v>
      </c>
      <c r="C132" s="103">
        <v>1.7299999999999999E-2</v>
      </c>
      <c r="D132"/>
      <c r="E132"/>
      <c r="F132"/>
      <c r="G132" s="131"/>
      <c r="H132"/>
      <c r="K132" s="64"/>
      <c r="L132" s="64"/>
      <c r="M132" s="64"/>
      <c r="N132" s="64"/>
    </row>
    <row r="133" spans="1:14" hidden="1" outlineLevel="1" x14ac:dyDescent="0.25">
      <c r="A133" s="24" t="s">
        <v>1050</v>
      </c>
      <c r="D133"/>
      <c r="E133"/>
      <c r="F133" s="131"/>
      <c r="G133" s="131"/>
      <c r="H133"/>
      <c r="K133" s="64"/>
      <c r="L133" s="64"/>
      <c r="M133" s="64"/>
      <c r="N133" s="64"/>
    </row>
    <row r="134" spans="1:14" hidden="1" outlineLevel="1" x14ac:dyDescent="0.25">
      <c r="A134" s="24" t="s">
        <v>1051</v>
      </c>
      <c r="D134"/>
      <c r="E134"/>
      <c r="F134" s="131"/>
      <c r="G134" s="131"/>
      <c r="H134"/>
      <c r="K134" s="64"/>
      <c r="L134" s="64"/>
      <c r="M134" s="64"/>
      <c r="N134" s="64"/>
    </row>
    <row r="135" spans="1:14" hidden="1" outlineLevel="1" x14ac:dyDescent="0.25">
      <c r="A135" s="24" t="s">
        <v>1052</v>
      </c>
      <c r="D135"/>
      <c r="E135"/>
      <c r="F135" s="131"/>
      <c r="G135" s="131"/>
      <c r="H135"/>
      <c r="K135" s="64"/>
      <c r="L135" s="64"/>
      <c r="M135" s="64"/>
      <c r="N135" s="64"/>
    </row>
    <row r="136" spans="1:14" hidden="1" outlineLevel="1" x14ac:dyDescent="0.25">
      <c r="A136" s="24" t="s">
        <v>1053</v>
      </c>
      <c r="D136"/>
      <c r="E136"/>
      <c r="F136" s="131"/>
      <c r="G136" s="131"/>
      <c r="H136"/>
      <c r="K136" s="64"/>
      <c r="L136" s="64"/>
      <c r="M136" s="64"/>
      <c r="N136" s="64"/>
    </row>
    <row r="137" spans="1:14" collapsed="1" x14ac:dyDescent="0.25">
      <c r="A137" s="42"/>
      <c r="B137" s="43" t="s">
        <v>658</v>
      </c>
      <c r="C137" s="42" t="s">
        <v>936</v>
      </c>
      <c r="D137" s="42"/>
      <c r="E137" s="42"/>
      <c r="F137" s="124"/>
      <c r="G137" s="124"/>
      <c r="H137"/>
      <c r="I137" s="76"/>
      <c r="J137" s="37"/>
      <c r="K137" s="37"/>
      <c r="L137" s="37"/>
      <c r="M137" s="55"/>
      <c r="N137" s="55"/>
    </row>
    <row r="138" spans="1:14" x14ac:dyDescent="0.25">
      <c r="A138" s="24" t="s">
        <v>1054</v>
      </c>
      <c r="B138" s="24" t="s">
        <v>660</v>
      </c>
      <c r="C138" s="103">
        <v>0.28949999999999998</v>
      </c>
      <c r="D138" s="78"/>
      <c r="E138" s="78"/>
      <c r="F138" s="110"/>
      <c r="G138" s="115"/>
      <c r="H138"/>
      <c r="K138" s="78"/>
      <c r="L138" s="78"/>
      <c r="M138" s="59"/>
      <c r="N138" s="49"/>
    </row>
    <row r="139" spans="1:14" x14ac:dyDescent="0.25">
      <c r="A139" s="24" t="s">
        <v>1055</v>
      </c>
      <c r="B139" s="24" t="s">
        <v>662</v>
      </c>
      <c r="C139" s="103">
        <v>0.71050000000000002</v>
      </c>
      <c r="D139" s="78"/>
      <c r="E139" s="78"/>
      <c r="F139" s="110"/>
      <c r="G139" s="115"/>
      <c r="H139"/>
      <c r="K139" s="78"/>
      <c r="L139" s="78"/>
      <c r="M139" s="59"/>
      <c r="N139" s="49"/>
    </row>
    <row r="140" spans="1:14" x14ac:dyDescent="0.25">
      <c r="A140" s="24" t="s">
        <v>1056</v>
      </c>
      <c r="B140" s="24" t="s">
        <v>92</v>
      </c>
      <c r="C140" s="24">
        <v>0</v>
      </c>
      <c r="D140" s="78"/>
      <c r="E140" s="78"/>
      <c r="F140" s="110"/>
      <c r="G140" s="115"/>
      <c r="H140"/>
      <c r="K140" s="78"/>
      <c r="L140" s="78"/>
      <c r="M140" s="59"/>
      <c r="N140" s="49"/>
    </row>
    <row r="141" spans="1:14" hidden="1" outlineLevel="1" x14ac:dyDescent="0.25">
      <c r="A141" s="24" t="s">
        <v>1057</v>
      </c>
      <c r="D141" s="78"/>
      <c r="E141" s="78"/>
      <c r="F141" s="59"/>
      <c r="G141" s="115"/>
      <c r="H141"/>
      <c r="K141" s="78"/>
      <c r="L141" s="78"/>
      <c r="M141" s="59"/>
      <c r="N141" s="49"/>
    </row>
    <row r="142" spans="1:14" hidden="1" outlineLevel="1" x14ac:dyDescent="0.25">
      <c r="A142" s="24" t="s">
        <v>1058</v>
      </c>
      <c r="D142" s="78"/>
      <c r="E142" s="78"/>
      <c r="F142" s="59"/>
      <c r="G142" s="115"/>
      <c r="H142"/>
      <c r="K142" s="78"/>
      <c r="L142" s="78"/>
      <c r="M142" s="59"/>
      <c r="N142" s="49"/>
    </row>
    <row r="143" spans="1:14" hidden="1" outlineLevel="1" x14ac:dyDescent="0.25">
      <c r="A143" s="24" t="s">
        <v>1059</v>
      </c>
      <c r="D143" s="78"/>
      <c r="E143" s="78"/>
      <c r="F143" s="110"/>
      <c r="G143" s="115"/>
      <c r="H143"/>
      <c r="K143" s="78"/>
      <c r="L143" s="78"/>
      <c r="M143" s="59"/>
      <c r="N143" s="49"/>
    </row>
    <row r="144" spans="1:14" hidden="1" outlineLevel="1" x14ac:dyDescent="0.25">
      <c r="A144" s="24" t="s">
        <v>1060</v>
      </c>
      <c r="D144" s="78"/>
      <c r="E144" s="78"/>
      <c r="F144" s="110"/>
      <c r="G144" s="115"/>
      <c r="H144"/>
      <c r="K144" s="78"/>
      <c r="L144" s="78"/>
      <c r="M144" s="59"/>
      <c r="N144" s="49"/>
    </row>
    <row r="145" spans="1:14" hidden="1" outlineLevel="1" x14ac:dyDescent="0.25">
      <c r="A145" s="24" t="s">
        <v>1061</v>
      </c>
      <c r="D145" s="78"/>
      <c r="E145" s="78"/>
      <c r="F145" s="110"/>
      <c r="G145" s="115"/>
      <c r="H145"/>
      <c r="K145" s="78"/>
      <c r="L145" s="78"/>
      <c r="M145" s="59"/>
      <c r="N145" s="49"/>
    </row>
    <row r="146" spans="1:14" hidden="1" outlineLevel="1" x14ac:dyDescent="0.25">
      <c r="A146" s="24" t="s">
        <v>1062</v>
      </c>
      <c r="D146" s="78"/>
      <c r="E146" s="78"/>
      <c r="F146" s="110"/>
      <c r="G146" s="115"/>
      <c r="H146"/>
      <c r="K146" s="78"/>
      <c r="L146" s="78"/>
      <c r="M146" s="59"/>
      <c r="N146" s="49"/>
    </row>
    <row r="147" spans="1:14" collapsed="1" x14ac:dyDescent="0.25">
      <c r="A147" s="42"/>
      <c r="B147" s="43" t="s">
        <v>1063</v>
      </c>
      <c r="C147" s="42" t="s">
        <v>61</v>
      </c>
      <c r="D147" s="42"/>
      <c r="E147" s="42"/>
      <c r="F147" s="127" t="s">
        <v>936</v>
      </c>
      <c r="G147" s="124"/>
      <c r="H147"/>
      <c r="I147" s="76"/>
      <c r="J147" s="37"/>
      <c r="K147" s="37"/>
      <c r="L147" s="37"/>
      <c r="M147" s="37"/>
      <c r="N147" s="55"/>
    </row>
    <row r="148" spans="1:14" x14ac:dyDescent="0.25">
      <c r="A148" s="24" t="s">
        <v>1064</v>
      </c>
      <c r="B148" s="40" t="s">
        <v>1065</v>
      </c>
      <c r="C148" s="101">
        <v>3611.7389159999998</v>
      </c>
      <c r="D148" s="78"/>
      <c r="E148" s="78"/>
      <c r="F148" s="115">
        <f>IF($C$152=0,"",IF(C148="[for completion]","",C148/$C$152))</f>
        <v>0.14464396819741565</v>
      </c>
      <c r="G148" s="115"/>
      <c r="H148"/>
      <c r="I148" s="40"/>
      <c r="K148" s="78"/>
      <c r="L148" s="78"/>
      <c r="M148" s="50"/>
      <c r="N148" s="49"/>
    </row>
    <row r="149" spans="1:14" x14ac:dyDescent="0.25">
      <c r="A149" s="24" t="s">
        <v>1066</v>
      </c>
      <c r="B149" s="40" t="s">
        <v>1067</v>
      </c>
      <c r="C149" s="101">
        <v>7871.6463612000007</v>
      </c>
      <c r="D149" s="78"/>
      <c r="E149" s="78"/>
      <c r="F149" s="115">
        <f>IF($C$152=0,"",IF(C149="[for completion]","",C149/$C$152))</f>
        <v>0.31524597774406671</v>
      </c>
      <c r="G149" s="115"/>
      <c r="H149"/>
      <c r="I149" s="40"/>
      <c r="K149" s="78"/>
      <c r="L149" s="78"/>
      <c r="M149" s="50"/>
      <c r="N149" s="49"/>
    </row>
    <row r="150" spans="1:14" x14ac:dyDescent="0.25">
      <c r="A150" s="24" t="s">
        <v>1068</v>
      </c>
      <c r="B150" s="40" t="s">
        <v>1069</v>
      </c>
      <c r="C150" s="101">
        <v>7487.7877109000001</v>
      </c>
      <c r="D150" s="78"/>
      <c r="E150" s="78"/>
      <c r="F150" s="115">
        <f>IF($C$152=0,"",IF(C150="[for completion]","",C150/$C$152))</f>
        <v>0.29987309512502414</v>
      </c>
      <c r="G150" s="115"/>
      <c r="H150"/>
      <c r="I150" s="40"/>
      <c r="K150" s="78"/>
      <c r="L150" s="78"/>
      <c r="M150" s="50"/>
      <c r="N150" s="49"/>
    </row>
    <row r="151" spans="1:14" ht="15" customHeight="1" x14ac:dyDescent="0.25">
      <c r="A151" s="24" t="s">
        <v>1070</v>
      </c>
      <c r="B151" s="40" t="s">
        <v>1071</v>
      </c>
      <c r="C151" s="101">
        <v>5998.6820360000002</v>
      </c>
      <c r="D151" s="78"/>
      <c r="E151" s="78"/>
      <c r="F151" s="115">
        <f>IF($C$152=0,"",IF(C151="[for completion]","",C151/$C$152))</f>
        <v>0.24023695893349362</v>
      </c>
      <c r="G151" s="115"/>
      <c r="H151"/>
      <c r="I151" s="40"/>
      <c r="K151" s="78"/>
      <c r="L151" s="78"/>
      <c r="M151" s="50"/>
      <c r="N151" s="49"/>
    </row>
    <row r="152" spans="1:14" ht="15" customHeight="1" x14ac:dyDescent="0.25">
      <c r="A152" s="24" t="s">
        <v>1072</v>
      </c>
      <c r="B152" s="51" t="s">
        <v>94</v>
      </c>
      <c r="C152" s="49">
        <f>SUM(C148:C151)</f>
        <v>24969.855024099998</v>
      </c>
      <c r="D152" s="78"/>
      <c r="E152" s="78"/>
      <c r="F152" s="59">
        <f>SUM(F148:F151)</f>
        <v>1</v>
      </c>
      <c r="G152" s="115"/>
      <c r="H152"/>
      <c r="I152" s="40"/>
      <c r="K152" s="78"/>
      <c r="L152" s="78"/>
      <c r="M152" s="50"/>
      <c r="N152" s="49"/>
    </row>
    <row r="153" spans="1:14" ht="15" customHeight="1" outlineLevel="1" x14ac:dyDescent="0.2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1075</v>
      </c>
      <c r="B154" s="53" t="s">
        <v>1076</v>
      </c>
      <c r="C154" s="101">
        <v>3112.3060189999997</v>
      </c>
      <c r="D154" s="78"/>
      <c r="E154" s="78"/>
      <c r="F154" s="115">
        <f t="shared" si="3"/>
        <v>0.12464253460807501</v>
      </c>
      <c r="G154" s="115"/>
      <c r="H154"/>
      <c r="I154" s="40"/>
      <c r="K154" s="78"/>
      <c r="L154" s="78"/>
      <c r="M154" s="50"/>
      <c r="N154" s="49"/>
    </row>
    <row r="155" spans="1:14" ht="15" customHeight="1" outlineLevel="1" x14ac:dyDescent="0.25">
      <c r="A155" s="24" t="s">
        <v>1077</v>
      </c>
      <c r="B155" s="53" t="s">
        <v>1078</v>
      </c>
      <c r="C155" s="101">
        <v>499.43289700000003</v>
      </c>
      <c r="D155" s="78"/>
      <c r="E155" s="78"/>
      <c r="F155" s="115">
        <f t="shared" si="3"/>
        <v>2.0001433589340648E-2</v>
      </c>
      <c r="G155" s="115"/>
      <c r="H155"/>
      <c r="I155" s="40"/>
      <c r="K155" s="78"/>
      <c r="L155" s="78"/>
      <c r="M155" s="50"/>
      <c r="N155" s="49"/>
    </row>
    <row r="156" spans="1:14" ht="15" customHeight="1" outlineLevel="1" x14ac:dyDescent="0.25">
      <c r="A156" s="24" t="s">
        <v>1079</v>
      </c>
      <c r="B156" s="53" t="s">
        <v>1080</v>
      </c>
      <c r="C156" s="101">
        <v>5863.5992752000002</v>
      </c>
      <c r="D156" s="78"/>
      <c r="E156" s="78"/>
      <c r="F156" s="115">
        <f t="shared" si="3"/>
        <v>0.23482712532934882</v>
      </c>
      <c r="G156" s="115"/>
      <c r="H156"/>
      <c r="I156" s="40"/>
      <c r="K156" s="78"/>
      <c r="L156" s="78"/>
      <c r="M156" s="50"/>
      <c r="N156" s="49"/>
    </row>
    <row r="157" spans="1:14" ht="15" customHeight="1" outlineLevel="1" x14ac:dyDescent="0.25">
      <c r="A157" s="24" t="s">
        <v>1081</v>
      </c>
      <c r="B157" s="53" t="s">
        <v>1082</v>
      </c>
      <c r="C157" s="101">
        <v>2008.047086</v>
      </c>
      <c r="D157" s="78"/>
      <c r="E157" s="78"/>
      <c r="F157" s="115">
        <f t="shared" si="3"/>
        <v>8.0418852414717898E-2</v>
      </c>
      <c r="G157" s="115"/>
      <c r="H157"/>
      <c r="I157" s="40"/>
      <c r="K157" s="78"/>
      <c r="L157" s="78"/>
      <c r="M157" s="50"/>
      <c r="N157" s="49"/>
    </row>
    <row r="158" spans="1:14" ht="15" customHeight="1" outlineLevel="1" x14ac:dyDescent="0.25">
      <c r="A158" s="24" t="s">
        <v>1083</v>
      </c>
      <c r="B158" s="53" t="s">
        <v>1084</v>
      </c>
      <c r="C158" s="101">
        <v>5953.8608213999996</v>
      </c>
      <c r="D158" s="78"/>
      <c r="E158" s="78"/>
      <c r="F158" s="115">
        <f t="shared" si="3"/>
        <v>0.23844194592453777</v>
      </c>
      <c r="G158" s="115"/>
      <c r="H158"/>
      <c r="I158" s="40"/>
      <c r="K158" s="78"/>
      <c r="L158" s="78"/>
      <c r="M158" s="50"/>
      <c r="N158" s="49"/>
    </row>
    <row r="159" spans="1:14" ht="15" customHeight="1" outlineLevel="1" x14ac:dyDescent="0.25">
      <c r="A159" s="24" t="s">
        <v>1085</v>
      </c>
      <c r="B159" s="53" t="s">
        <v>1882</v>
      </c>
      <c r="C159" s="101">
        <v>1533.9268895</v>
      </c>
      <c r="D159" s="78"/>
      <c r="E159" s="78"/>
      <c r="F159" s="115">
        <f t="shared" si="3"/>
        <v>6.1431149200486326E-2</v>
      </c>
      <c r="G159" s="115"/>
      <c r="H159"/>
      <c r="I159" s="40"/>
      <c r="K159" s="78"/>
      <c r="L159" s="78"/>
      <c r="M159" s="50"/>
      <c r="N159" s="49"/>
    </row>
    <row r="160" spans="1:14" ht="15" customHeight="1" outlineLevel="1" x14ac:dyDescent="0.25">
      <c r="A160" s="24" t="s">
        <v>1086</v>
      </c>
      <c r="B160" s="53"/>
      <c r="C160" s="101"/>
      <c r="D160" s="78"/>
      <c r="E160" s="78"/>
      <c r="F160" s="115"/>
      <c r="G160" s="115"/>
      <c r="H160"/>
      <c r="I160" s="40"/>
      <c r="K160" s="78"/>
      <c r="L160" s="78"/>
      <c r="M160" s="50"/>
      <c r="N160" s="49"/>
    </row>
    <row r="161" spans="1:14" ht="15" customHeight="1" outlineLevel="1" x14ac:dyDescent="0.25">
      <c r="A161" s="24" t="s">
        <v>1087</v>
      </c>
      <c r="B161" s="53"/>
      <c r="D161" s="78"/>
      <c r="E161" s="78"/>
      <c r="F161" s="50"/>
      <c r="G161" s="115"/>
      <c r="H161"/>
      <c r="I161" s="40"/>
      <c r="K161" s="78"/>
      <c r="L161" s="78"/>
      <c r="M161" s="50"/>
      <c r="N161" s="49"/>
    </row>
    <row r="162" spans="1:14" ht="15" customHeight="1" outlineLevel="1" x14ac:dyDescent="0.25">
      <c r="A162" s="24" t="s">
        <v>1088</v>
      </c>
      <c r="B162" s="53"/>
      <c r="D162" s="78"/>
      <c r="E162" s="78"/>
      <c r="F162" s="115"/>
      <c r="G162" s="115"/>
      <c r="H162"/>
      <c r="I162" s="40"/>
      <c r="K162" s="78"/>
      <c r="L162" s="78"/>
      <c r="M162" s="50"/>
      <c r="N162" s="49"/>
    </row>
    <row r="163" spans="1:14" ht="15" customHeight="1" outlineLevel="1" x14ac:dyDescent="0.25">
      <c r="A163" s="24" t="s">
        <v>1089</v>
      </c>
      <c r="B163" s="53"/>
      <c r="D163" s="78"/>
      <c r="E163" s="78"/>
      <c r="F163" s="115"/>
      <c r="G163" s="115"/>
      <c r="H163"/>
      <c r="I163" s="40"/>
      <c r="K163" s="78"/>
      <c r="L163" s="78"/>
      <c r="M163" s="50"/>
      <c r="N163" s="49"/>
    </row>
    <row r="164" spans="1:14" ht="15" customHeight="1" outlineLevel="1" x14ac:dyDescent="0.25">
      <c r="A164" s="24" t="s">
        <v>1090</v>
      </c>
      <c r="B164" s="40"/>
      <c r="D164" s="78"/>
      <c r="E164" s="78"/>
      <c r="F164" s="115"/>
      <c r="G164" s="115"/>
      <c r="H164"/>
      <c r="I164" s="40"/>
      <c r="K164" s="78"/>
      <c r="L164" s="78"/>
      <c r="M164" s="50"/>
      <c r="N164" s="49"/>
    </row>
    <row r="165" spans="1:14" outlineLevel="1" x14ac:dyDescent="0.25">
      <c r="A165" s="24" t="s">
        <v>1091</v>
      </c>
      <c r="B165" s="54"/>
      <c r="C165" s="54"/>
      <c r="D165" s="54"/>
      <c r="E165" s="54"/>
      <c r="F165" s="115"/>
      <c r="G165" s="115"/>
      <c r="H165"/>
      <c r="I165" s="51"/>
      <c r="J165" s="40"/>
      <c r="K165" s="78"/>
      <c r="L165" s="78"/>
      <c r="M165" s="59"/>
      <c r="N165" s="49"/>
    </row>
    <row r="166" spans="1:14" ht="15" customHeight="1" x14ac:dyDescent="0.25">
      <c r="A166" s="42"/>
      <c r="B166" s="43" t="s">
        <v>1092</v>
      </c>
      <c r="C166" s="42"/>
      <c r="D166" s="42"/>
      <c r="E166" s="42"/>
      <c r="F166" s="124"/>
      <c r="G166" s="124"/>
      <c r="H166"/>
      <c r="I166" s="76"/>
      <c r="J166" s="37"/>
      <c r="K166" s="37"/>
      <c r="L166" s="37"/>
      <c r="M166" s="55"/>
      <c r="N166" s="55"/>
    </row>
    <row r="167" spans="1:14" x14ac:dyDescent="0.25">
      <c r="A167" s="24" t="s">
        <v>1093</v>
      </c>
      <c r="B167" s="24" t="s">
        <v>687</v>
      </c>
      <c r="C167" s="103">
        <v>1E-8</v>
      </c>
      <c r="D167"/>
      <c r="E167" s="22"/>
      <c r="F167" s="113"/>
      <c r="G167" s="131"/>
      <c r="H167"/>
      <c r="K167" s="64"/>
      <c r="L167" s="22"/>
      <c r="M167" s="22"/>
      <c r="N167" s="64"/>
    </row>
    <row r="168" spans="1:14" hidden="1" outlineLevel="1" x14ac:dyDescent="0.25">
      <c r="A168" s="24" t="s">
        <v>1094</v>
      </c>
      <c r="D168"/>
      <c r="E168" s="22"/>
      <c r="F168" s="113"/>
      <c r="G168" s="131"/>
      <c r="H168"/>
      <c r="K168" s="64"/>
      <c r="L168" s="22"/>
      <c r="M168" s="22"/>
      <c r="N168" s="64"/>
    </row>
    <row r="169" spans="1:14" hidden="1" outlineLevel="1" x14ac:dyDescent="0.25">
      <c r="A169" s="24" t="s">
        <v>1095</v>
      </c>
      <c r="D169"/>
      <c r="E169" s="22"/>
      <c r="F169" s="113"/>
      <c r="G169" s="131"/>
      <c r="H169"/>
      <c r="K169" s="64"/>
      <c r="L169" s="22"/>
      <c r="M169" s="22"/>
      <c r="N169" s="64"/>
    </row>
    <row r="170" spans="1:14" hidden="1" outlineLevel="1" x14ac:dyDescent="0.25">
      <c r="A170" s="24" t="s">
        <v>1096</v>
      </c>
      <c r="D170"/>
      <c r="E170" s="22"/>
      <c r="F170" s="113"/>
      <c r="G170" s="131"/>
      <c r="H170"/>
      <c r="K170" s="64"/>
      <c r="L170" s="22"/>
      <c r="M170" s="22"/>
      <c r="N170" s="64"/>
    </row>
    <row r="171" spans="1:14" hidden="1" outlineLevel="1" x14ac:dyDescent="0.25">
      <c r="A171" s="24" t="s">
        <v>1097</v>
      </c>
      <c r="D171"/>
      <c r="E171" s="22"/>
      <c r="F171" s="113"/>
      <c r="G171" s="131"/>
      <c r="H171"/>
      <c r="K171" s="64"/>
      <c r="L171" s="22"/>
      <c r="M171" s="22"/>
      <c r="N171" s="64"/>
    </row>
    <row r="172" spans="1:14" collapsed="1" x14ac:dyDescent="0.25">
      <c r="A172" s="42"/>
      <c r="B172" s="43" t="s">
        <v>1098</v>
      </c>
      <c r="C172" s="42" t="s">
        <v>936</v>
      </c>
      <c r="D172" s="42"/>
      <c r="E172" s="42"/>
      <c r="F172" s="124"/>
      <c r="G172" s="124"/>
      <c r="H172"/>
      <c r="I172" s="76"/>
      <c r="J172" s="37"/>
      <c r="K172" s="37"/>
      <c r="L172" s="37"/>
      <c r="M172" s="55"/>
      <c r="N172" s="55"/>
    </row>
    <row r="173" spans="1:14" ht="15" customHeight="1" x14ac:dyDescent="0.25">
      <c r="A173" s="24" t="s">
        <v>1099</v>
      </c>
      <c r="B173" s="24" t="s">
        <v>1377</v>
      </c>
      <c r="C173" s="103">
        <v>8.9193501826294055E-2</v>
      </c>
      <c r="D173"/>
      <c r="E173"/>
      <c r="F173" s="131"/>
      <c r="G173" s="131"/>
      <c r="H173"/>
      <c r="K173" s="64"/>
      <c r="L173" s="64"/>
      <c r="M173" s="64"/>
      <c r="N173" s="64"/>
    </row>
    <row r="174" spans="1:14" outlineLevel="1" x14ac:dyDescent="0.25">
      <c r="A174" s="24" t="s">
        <v>1100</v>
      </c>
      <c r="D174"/>
      <c r="E174"/>
      <c r="F174" s="131"/>
      <c r="G174" s="131"/>
      <c r="H174"/>
      <c r="K174" s="64"/>
      <c r="L174" s="64"/>
      <c r="M174" s="64"/>
      <c r="N174" s="64"/>
    </row>
    <row r="175" spans="1:14" outlineLevel="1" x14ac:dyDescent="0.25">
      <c r="A175" s="24" t="s">
        <v>1101</v>
      </c>
      <c r="D175"/>
      <c r="E175"/>
      <c r="F175" s="131"/>
      <c r="G175" s="131"/>
      <c r="H175"/>
      <c r="K175" s="64"/>
      <c r="L175" s="64"/>
      <c r="M175" s="64"/>
      <c r="N175" s="64"/>
    </row>
    <row r="176" spans="1:14" outlineLevel="1" x14ac:dyDescent="0.25">
      <c r="A176" s="24" t="s">
        <v>1102</v>
      </c>
      <c r="D176"/>
      <c r="E176"/>
      <c r="F176" s="131"/>
      <c r="G176" s="131"/>
      <c r="H176"/>
      <c r="K176" s="64"/>
      <c r="L176" s="64"/>
      <c r="M176" s="64"/>
      <c r="N176" s="64"/>
    </row>
    <row r="177" spans="1:14" outlineLevel="1" x14ac:dyDescent="0.25">
      <c r="A177" s="24" t="s">
        <v>1103</v>
      </c>
      <c r="D177"/>
      <c r="E177"/>
      <c r="F177" s="131"/>
      <c r="G177" s="131"/>
      <c r="H177"/>
      <c r="K177" s="64"/>
      <c r="L177" s="64"/>
      <c r="M177" s="64"/>
      <c r="N177" s="64"/>
    </row>
    <row r="178" spans="1:14" outlineLevel="1" x14ac:dyDescent="0.25">
      <c r="A178" s="24" t="s">
        <v>1104</v>
      </c>
    </row>
    <row r="179" spans="1:14" outlineLevel="1" x14ac:dyDescent="0.25">
      <c r="A179" s="24" t="s">
        <v>1105</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F68"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B1"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1106</v>
      </c>
      <c r="B1" s="21"/>
      <c r="C1" s="568" t="s">
        <v>1922</v>
      </c>
    </row>
    <row r="2" spans="1:3" x14ac:dyDescent="0.25">
      <c r="B2" s="22"/>
      <c r="C2" s="22"/>
    </row>
    <row r="3" spans="1:3" x14ac:dyDescent="0.25">
      <c r="A3" s="79" t="s">
        <v>1107</v>
      </c>
      <c r="B3" s="80"/>
      <c r="C3" s="22"/>
    </row>
    <row r="4" spans="1:3" x14ac:dyDescent="0.25">
      <c r="C4" s="22"/>
    </row>
    <row r="5" spans="1:3" ht="37.5" x14ac:dyDescent="0.25">
      <c r="A5" s="35" t="s">
        <v>31</v>
      </c>
      <c r="B5" s="35" t="s">
        <v>1108</v>
      </c>
      <c r="C5" s="81" t="s">
        <v>1921</v>
      </c>
    </row>
    <row r="6" spans="1:3" ht="89.25" customHeight="1" x14ac:dyDescent="0.25">
      <c r="A6" s="493" t="s">
        <v>1109</v>
      </c>
      <c r="B6" s="139" t="s">
        <v>1110</v>
      </c>
      <c r="C6" s="143" t="s">
        <v>1758</v>
      </c>
    </row>
    <row r="7" spans="1:3" x14ac:dyDescent="0.25">
      <c r="A7" s="138" t="s">
        <v>1111</v>
      </c>
      <c r="B7" s="139" t="s">
        <v>1112</v>
      </c>
      <c r="C7" s="143" t="s">
        <v>1372</v>
      </c>
    </row>
    <row r="8" spans="1:3" ht="30" x14ac:dyDescent="0.25">
      <c r="A8" s="138"/>
      <c r="B8" s="139" t="s">
        <v>1759</v>
      </c>
      <c r="C8" s="143" t="s">
        <v>1760</v>
      </c>
    </row>
    <row r="9" spans="1:3" x14ac:dyDescent="0.25">
      <c r="A9" s="138" t="s">
        <v>1113</v>
      </c>
      <c r="B9" s="139" t="s">
        <v>1114</v>
      </c>
      <c r="C9" s="143" t="s">
        <v>1502</v>
      </c>
    </row>
    <row r="10" spans="1:3" x14ac:dyDescent="0.25">
      <c r="A10" s="138" t="s">
        <v>1115</v>
      </c>
      <c r="B10" s="139" t="s">
        <v>1116</v>
      </c>
      <c r="C10" s="143" t="s">
        <v>1373</v>
      </c>
    </row>
    <row r="11" spans="1:3" ht="44.25" customHeight="1" x14ac:dyDescent="0.25">
      <c r="A11" s="493" t="s">
        <v>1117</v>
      </c>
      <c r="B11" s="139" t="s">
        <v>1374</v>
      </c>
      <c r="C11" s="143" t="s">
        <v>1375</v>
      </c>
    </row>
    <row r="12" spans="1:3" ht="54.75" customHeight="1" x14ac:dyDescent="0.25">
      <c r="A12" s="493" t="s">
        <v>1118</v>
      </c>
      <c r="B12" s="139" t="s">
        <v>1119</v>
      </c>
      <c r="C12" s="143" t="s">
        <v>1376</v>
      </c>
    </row>
    <row r="13" spans="1:3" ht="102.75" customHeight="1" x14ac:dyDescent="0.25">
      <c r="A13" s="493" t="s">
        <v>1120</v>
      </c>
      <c r="B13" s="139" t="s">
        <v>1121</v>
      </c>
      <c r="C13" s="143" t="s">
        <v>1503</v>
      </c>
    </row>
    <row r="14" spans="1:3" ht="75" customHeight="1" x14ac:dyDescent="0.25">
      <c r="A14" s="138" t="s">
        <v>1122</v>
      </c>
      <c r="B14" s="139" t="s">
        <v>1123</v>
      </c>
      <c r="C14" s="577" t="s">
        <v>553</v>
      </c>
    </row>
    <row r="15" spans="1:3" ht="30" x14ac:dyDescent="0.25">
      <c r="A15" s="493" t="s">
        <v>1124</v>
      </c>
      <c r="B15" s="139" t="s">
        <v>1125</v>
      </c>
      <c r="C15" s="578"/>
    </row>
    <row r="16" spans="1:3" x14ac:dyDescent="0.25">
      <c r="A16" s="138" t="s">
        <v>1126</v>
      </c>
      <c r="B16" s="139" t="s">
        <v>1127</v>
      </c>
      <c r="C16" s="143" t="s">
        <v>1507</v>
      </c>
    </row>
    <row r="17" spans="1:3" ht="96.75" customHeight="1" x14ac:dyDescent="0.25">
      <c r="A17" s="493" t="s">
        <v>1128</v>
      </c>
      <c r="B17" s="141" t="s">
        <v>1129</v>
      </c>
      <c r="C17" s="143" t="s">
        <v>1508</v>
      </c>
    </row>
    <row r="18" spans="1:3" ht="314.25" customHeight="1" x14ac:dyDescent="0.25">
      <c r="A18" s="493" t="s">
        <v>1130</v>
      </c>
      <c r="B18" s="141" t="s">
        <v>1131</v>
      </c>
      <c r="C18" s="143" t="s">
        <v>1761</v>
      </c>
    </row>
    <row r="19" spans="1:3" ht="29.25" customHeight="1" x14ac:dyDescent="0.25">
      <c r="A19" s="493" t="s">
        <v>1132</v>
      </c>
      <c r="B19" s="141" t="s">
        <v>1133</v>
      </c>
      <c r="C19" s="143" t="s">
        <v>1380</v>
      </c>
    </row>
    <row r="20" spans="1:3" outlineLevel="1" x14ac:dyDescent="0.25">
      <c r="A20" s="138" t="s">
        <v>1134</v>
      </c>
      <c r="B20" s="142" t="s">
        <v>1378</v>
      </c>
      <c r="C20" s="143" t="s">
        <v>1379</v>
      </c>
    </row>
    <row r="21" spans="1:3" outlineLevel="1" x14ac:dyDescent="0.25">
      <c r="A21" s="138" t="s">
        <v>1135</v>
      </c>
      <c r="B21" s="142"/>
      <c r="C21" s="140"/>
    </row>
    <row r="22" spans="1:3" outlineLevel="1" x14ac:dyDescent="0.25">
      <c r="A22" s="138" t="s">
        <v>1136</v>
      </c>
      <c r="B22" s="142"/>
      <c r="C22" s="140"/>
    </row>
    <row r="23" spans="1:3" outlineLevel="1" x14ac:dyDescent="0.25">
      <c r="A23" s="138" t="s">
        <v>1137</v>
      </c>
      <c r="B23" s="142"/>
      <c r="C23" s="140"/>
    </row>
    <row r="24" spans="1:3" outlineLevel="1" x14ac:dyDescent="0.25">
      <c r="A24" s="138" t="s">
        <v>1138</v>
      </c>
      <c r="B24" s="142"/>
      <c r="C24" s="140"/>
    </row>
    <row r="25" spans="1:3" ht="18.75" x14ac:dyDescent="0.25">
      <c r="A25" s="35"/>
      <c r="B25" s="35" t="s">
        <v>1139</v>
      </c>
      <c r="C25" s="81" t="s">
        <v>1140</v>
      </c>
    </row>
    <row r="26" spans="1:3" x14ac:dyDescent="0.25">
      <c r="A26" s="1" t="s">
        <v>1141</v>
      </c>
      <c r="B26" s="41" t="s">
        <v>1142</v>
      </c>
      <c r="C26" s="24" t="s">
        <v>1143</v>
      </c>
    </row>
    <row r="27" spans="1:3" x14ac:dyDescent="0.25">
      <c r="A27" s="1" t="s">
        <v>1144</v>
      </c>
      <c r="B27" s="41" t="s">
        <v>1145</v>
      </c>
      <c r="C27" s="24" t="s">
        <v>1146</v>
      </c>
    </row>
    <row r="28" spans="1:3" x14ac:dyDescent="0.25">
      <c r="A28" s="1" t="s">
        <v>1147</v>
      </c>
      <c r="B28" s="41" t="s">
        <v>1148</v>
      </c>
      <c r="C28" s="24" t="s">
        <v>1149</v>
      </c>
    </row>
    <row r="29" spans="1:3" outlineLevel="1" x14ac:dyDescent="0.25">
      <c r="A29" s="1" t="s">
        <v>1141</v>
      </c>
      <c r="B29" s="40"/>
      <c r="C29" s="24"/>
    </row>
    <row r="30" spans="1:3" outlineLevel="1" x14ac:dyDescent="0.25">
      <c r="A30" s="1" t="s">
        <v>1150</v>
      </c>
      <c r="B30" s="40"/>
      <c r="C30" s="24"/>
    </row>
    <row r="31" spans="1:3" outlineLevel="1" x14ac:dyDescent="0.25">
      <c r="A31" s="1" t="s">
        <v>1151</v>
      </c>
      <c r="B31" s="41"/>
      <c r="C31" s="24"/>
    </row>
    <row r="32" spans="1:3" ht="18.75" x14ac:dyDescent="0.25">
      <c r="A32" s="35"/>
      <c r="B32" s="35" t="s">
        <v>1152</v>
      </c>
      <c r="C32" s="81" t="s">
        <v>1921</v>
      </c>
    </row>
    <row r="33" spans="1:3" x14ac:dyDescent="0.25">
      <c r="A33" s="1" t="s">
        <v>1153</v>
      </c>
      <c r="B33" s="37" t="s">
        <v>1154</v>
      </c>
      <c r="C33" s="24"/>
    </row>
    <row r="34" spans="1:3" x14ac:dyDescent="0.25">
      <c r="A34" s="1" t="s">
        <v>1155</v>
      </c>
      <c r="B34" s="40"/>
    </row>
    <row r="35" spans="1:3" x14ac:dyDescent="0.25">
      <c r="A35" s="1" t="s">
        <v>1156</v>
      </c>
      <c r="B35" s="40"/>
    </row>
    <row r="36" spans="1:3" x14ac:dyDescent="0.25">
      <c r="A36" s="1" t="s">
        <v>1157</v>
      </c>
      <c r="B36" s="40"/>
    </row>
    <row r="37" spans="1:3" x14ac:dyDescent="0.25">
      <c r="A37" s="1" t="s">
        <v>1158</v>
      </c>
      <c r="B37" s="40"/>
    </row>
    <row r="38" spans="1:3" x14ac:dyDescent="0.25">
      <c r="A38" s="1" t="s">
        <v>1159</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F68"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1160</v>
      </c>
    </row>
    <row r="3" spans="1:1" x14ac:dyDescent="0.25">
      <c r="A3" s="84"/>
    </row>
    <row r="4" spans="1:1" ht="34.5" x14ac:dyDescent="0.25">
      <c r="A4" s="85" t="s">
        <v>1161</v>
      </c>
    </row>
    <row r="5" spans="1:1" ht="34.5" x14ac:dyDescent="0.25">
      <c r="A5" s="85" t="s">
        <v>1162</v>
      </c>
    </row>
    <row r="6" spans="1:1" ht="34.5" x14ac:dyDescent="0.25">
      <c r="A6" s="85" t="s">
        <v>1163</v>
      </c>
    </row>
    <row r="7" spans="1:1" ht="17.25" x14ac:dyDescent="0.25">
      <c r="A7" s="85"/>
    </row>
    <row r="8" spans="1:1" ht="18.75" x14ac:dyDescent="0.25">
      <c r="A8" s="86" t="s">
        <v>1164</v>
      </c>
    </row>
    <row r="9" spans="1:1" ht="34.5" x14ac:dyDescent="0.3">
      <c r="A9" s="95" t="s">
        <v>1327</v>
      </c>
    </row>
    <row r="10" spans="1:1" ht="69" x14ac:dyDescent="0.25">
      <c r="A10" s="88" t="s">
        <v>1165</v>
      </c>
    </row>
    <row r="11" spans="1:1" ht="34.5" x14ac:dyDescent="0.25">
      <c r="A11" s="88" t="s">
        <v>1166</v>
      </c>
    </row>
    <row r="12" spans="1:1" ht="17.25" x14ac:dyDescent="0.25">
      <c r="A12" s="88" t="s">
        <v>1167</v>
      </c>
    </row>
    <row r="13" spans="1:1" ht="17.25" x14ac:dyDescent="0.25">
      <c r="A13" s="88" t="s">
        <v>1168</v>
      </c>
    </row>
    <row r="14" spans="1:1" ht="34.5" x14ac:dyDescent="0.25">
      <c r="A14" s="88" t="s">
        <v>1169</v>
      </c>
    </row>
    <row r="15" spans="1:1" ht="17.25" x14ac:dyDescent="0.25">
      <c r="A15" s="88"/>
    </row>
    <row r="16" spans="1:1" ht="18.75" x14ac:dyDescent="0.25">
      <c r="A16" s="86" t="s">
        <v>1170</v>
      </c>
    </row>
    <row r="17" spans="1:1" ht="17.25" x14ac:dyDescent="0.25">
      <c r="A17" s="89" t="s">
        <v>1171</v>
      </c>
    </row>
    <row r="18" spans="1:1" ht="34.5" x14ac:dyDescent="0.25">
      <c r="A18" s="90" t="s">
        <v>1172</v>
      </c>
    </row>
    <row r="19" spans="1:1" ht="34.5" x14ac:dyDescent="0.25">
      <c r="A19" s="90" t="s">
        <v>1173</v>
      </c>
    </row>
    <row r="20" spans="1:1" ht="51.75" x14ac:dyDescent="0.25">
      <c r="A20" s="90" t="s">
        <v>1174</v>
      </c>
    </row>
    <row r="21" spans="1:1" ht="86.25" x14ac:dyDescent="0.25">
      <c r="A21" s="90" t="s">
        <v>1175</v>
      </c>
    </row>
    <row r="22" spans="1:1" ht="51.75" x14ac:dyDescent="0.25">
      <c r="A22" s="90" t="s">
        <v>1176</v>
      </c>
    </row>
    <row r="23" spans="1:1" ht="34.5" x14ac:dyDescent="0.25">
      <c r="A23" s="90" t="s">
        <v>1177</v>
      </c>
    </row>
    <row r="24" spans="1:1" ht="17.25" x14ac:dyDescent="0.25">
      <c r="A24" s="90" t="s">
        <v>1178</v>
      </c>
    </row>
    <row r="25" spans="1:1" ht="17.25" x14ac:dyDescent="0.25">
      <c r="A25" s="89" t="s">
        <v>1179</v>
      </c>
    </row>
    <row r="26" spans="1:1" ht="51.75" x14ac:dyDescent="0.3">
      <c r="A26" s="91" t="s">
        <v>1180</v>
      </c>
    </row>
    <row r="27" spans="1:1" ht="17.25" x14ac:dyDescent="0.3">
      <c r="A27" s="91" t="s">
        <v>1181</v>
      </c>
    </row>
    <row r="28" spans="1:1" ht="17.25" x14ac:dyDescent="0.25">
      <c r="A28" s="89" t="s">
        <v>1182</v>
      </c>
    </row>
    <row r="29" spans="1:1" ht="34.5" x14ac:dyDescent="0.25">
      <c r="A29" s="90" t="s">
        <v>1183</v>
      </c>
    </row>
    <row r="30" spans="1:1" ht="34.5" x14ac:dyDescent="0.25">
      <c r="A30" s="90" t="s">
        <v>1184</v>
      </c>
    </row>
    <row r="31" spans="1:1" ht="34.5" x14ac:dyDescent="0.25">
      <c r="A31" s="90" t="s">
        <v>1185</v>
      </c>
    </row>
    <row r="32" spans="1:1" ht="34.5" x14ac:dyDescent="0.25">
      <c r="A32" s="90" t="s">
        <v>1186</v>
      </c>
    </row>
    <row r="33" spans="1:1" ht="17.25" x14ac:dyDescent="0.25">
      <c r="A33" s="90"/>
    </row>
    <row r="34" spans="1:1" ht="18.75" x14ac:dyDescent="0.25">
      <c r="A34" s="86" t="s">
        <v>1187</v>
      </c>
    </row>
    <row r="35" spans="1:1" ht="17.25" x14ac:dyDescent="0.25">
      <c r="A35" s="89" t="s">
        <v>1188</v>
      </c>
    </row>
    <row r="36" spans="1:1" ht="34.5" x14ac:dyDescent="0.25">
      <c r="A36" s="90" t="s">
        <v>1189</v>
      </c>
    </row>
    <row r="37" spans="1:1" ht="34.5" x14ac:dyDescent="0.25">
      <c r="A37" s="90" t="s">
        <v>1190</v>
      </c>
    </row>
    <row r="38" spans="1:1" ht="34.5" x14ac:dyDescent="0.25">
      <c r="A38" s="90" t="s">
        <v>1191</v>
      </c>
    </row>
    <row r="39" spans="1:1" ht="17.25" x14ac:dyDescent="0.25">
      <c r="A39" s="90" t="s">
        <v>1192</v>
      </c>
    </row>
    <row r="40" spans="1:1" ht="17.25" x14ac:dyDescent="0.25">
      <c r="A40" s="90" t="s">
        <v>1193</v>
      </c>
    </row>
    <row r="41" spans="1:1" ht="17.25" x14ac:dyDescent="0.25">
      <c r="A41" s="89" t="s">
        <v>1194</v>
      </c>
    </row>
    <row r="42" spans="1:1" ht="17.25" x14ac:dyDescent="0.25">
      <c r="A42" s="90" t="s">
        <v>1195</v>
      </c>
    </row>
    <row r="43" spans="1:1" ht="17.25" x14ac:dyDescent="0.3">
      <c r="A43" s="91" t="s">
        <v>1196</v>
      </c>
    </row>
    <row r="44" spans="1:1" ht="17.25" x14ac:dyDescent="0.25">
      <c r="A44" s="89" t="s">
        <v>1197</v>
      </c>
    </row>
    <row r="45" spans="1:1" ht="34.5" x14ac:dyDescent="0.3">
      <c r="A45" s="91" t="s">
        <v>1198</v>
      </c>
    </row>
    <row r="46" spans="1:1" ht="34.5" x14ac:dyDescent="0.25">
      <c r="A46" s="90" t="s">
        <v>1199</v>
      </c>
    </row>
    <row r="47" spans="1:1" ht="34.5" x14ac:dyDescent="0.25">
      <c r="A47" s="90" t="s">
        <v>1200</v>
      </c>
    </row>
    <row r="48" spans="1:1" ht="17.25" x14ac:dyDescent="0.25">
      <c r="A48" s="90" t="s">
        <v>1201</v>
      </c>
    </row>
    <row r="49" spans="1:1" ht="17.25" x14ac:dyDescent="0.3">
      <c r="A49" s="91" t="s">
        <v>1202</v>
      </c>
    </row>
    <row r="50" spans="1:1" ht="17.25" x14ac:dyDescent="0.25">
      <c r="A50" s="89" t="s">
        <v>1203</v>
      </c>
    </row>
    <row r="51" spans="1:1" ht="34.5" x14ac:dyDescent="0.3">
      <c r="A51" s="91" t="s">
        <v>1204</v>
      </c>
    </row>
    <row r="52" spans="1:1" ht="17.25" x14ac:dyDescent="0.25">
      <c r="A52" s="90" t="s">
        <v>1205</v>
      </c>
    </row>
    <row r="53" spans="1:1" ht="34.5" x14ac:dyDescent="0.3">
      <c r="A53" s="91" t="s">
        <v>1206</v>
      </c>
    </row>
    <row r="54" spans="1:1" ht="17.25" x14ac:dyDescent="0.25">
      <c r="A54" s="89" t="s">
        <v>1207</v>
      </c>
    </row>
    <row r="55" spans="1:1" ht="17.25" x14ac:dyDescent="0.3">
      <c r="A55" s="91" t="s">
        <v>1208</v>
      </c>
    </row>
    <row r="56" spans="1:1" ht="34.5" x14ac:dyDescent="0.25">
      <c r="A56" s="90" t="s">
        <v>1209</v>
      </c>
    </row>
    <row r="57" spans="1:1" ht="17.25" x14ac:dyDescent="0.25">
      <c r="A57" s="90" t="s">
        <v>1210</v>
      </c>
    </row>
    <row r="58" spans="1:1" ht="17.25" x14ac:dyDescent="0.25">
      <c r="A58" s="90" t="s">
        <v>1211</v>
      </c>
    </row>
    <row r="59" spans="1:1" ht="17.25" x14ac:dyDescent="0.25">
      <c r="A59" s="89" t="s">
        <v>1212</v>
      </c>
    </row>
    <row r="60" spans="1:1" ht="17.25" x14ac:dyDescent="0.25">
      <c r="A60" s="90" t="s">
        <v>1213</v>
      </c>
    </row>
    <row r="61" spans="1:1" ht="17.25" x14ac:dyDescent="0.25">
      <c r="A61" s="92"/>
    </row>
    <row r="62" spans="1:1" ht="18.75" x14ac:dyDescent="0.25">
      <c r="A62" s="86" t="s">
        <v>1214</v>
      </c>
    </row>
    <row r="63" spans="1:1" ht="17.25" x14ac:dyDescent="0.25">
      <c r="A63" s="89" t="s">
        <v>1215</v>
      </c>
    </row>
    <row r="64" spans="1:1" ht="34.5" x14ac:dyDescent="0.25">
      <c r="A64" s="90" t="s">
        <v>1216</v>
      </c>
    </row>
    <row r="65" spans="1:1" ht="17.25" x14ac:dyDescent="0.25">
      <c r="A65" s="90" t="s">
        <v>1217</v>
      </c>
    </row>
    <row r="66" spans="1:1" ht="34.5" x14ac:dyDescent="0.25">
      <c r="A66" s="88" t="s">
        <v>1218</v>
      </c>
    </row>
    <row r="67" spans="1:1" ht="34.5" x14ac:dyDescent="0.25">
      <c r="A67" s="88" t="s">
        <v>1219</v>
      </c>
    </row>
    <row r="68" spans="1:1" ht="34.5" x14ac:dyDescent="0.25">
      <c r="A68" s="88" t="s">
        <v>1220</v>
      </c>
    </row>
    <row r="69" spans="1:1" ht="17.25" x14ac:dyDescent="0.25">
      <c r="A69" s="93" t="s">
        <v>1221</v>
      </c>
    </row>
    <row r="70" spans="1:1" ht="51.75" x14ac:dyDescent="0.25">
      <c r="A70" s="88" t="s">
        <v>1222</v>
      </c>
    </row>
    <row r="71" spans="1:1" ht="17.25" x14ac:dyDescent="0.25">
      <c r="A71" s="88" t="s">
        <v>1223</v>
      </c>
    </row>
    <row r="72" spans="1:1" ht="17.25" x14ac:dyDescent="0.25">
      <c r="A72" s="93" t="s">
        <v>1224</v>
      </c>
    </row>
    <row r="73" spans="1:1" ht="17.25" x14ac:dyDescent="0.25">
      <c r="A73" s="88" t="s">
        <v>1225</v>
      </c>
    </row>
    <row r="74" spans="1:1" ht="17.25" x14ac:dyDescent="0.25">
      <c r="A74" s="93" t="s">
        <v>1226</v>
      </c>
    </row>
    <row r="75" spans="1:1" ht="34.5" x14ac:dyDescent="0.25">
      <c r="A75" s="88" t="s">
        <v>1227</v>
      </c>
    </row>
    <row r="76" spans="1:1" ht="17.25" x14ac:dyDescent="0.25">
      <c r="A76" s="88" t="s">
        <v>1228</v>
      </c>
    </row>
    <row r="77" spans="1:1" ht="51.75" x14ac:dyDescent="0.25">
      <c r="A77" s="88" t="s">
        <v>1229</v>
      </c>
    </row>
    <row r="78" spans="1:1" ht="17.25" x14ac:dyDescent="0.25">
      <c r="A78" s="93" t="s">
        <v>1230</v>
      </c>
    </row>
    <row r="79" spans="1:1" ht="17.25" x14ac:dyDescent="0.3">
      <c r="A79" s="87" t="s">
        <v>1231</v>
      </c>
    </row>
    <row r="80" spans="1:1" ht="17.25" x14ac:dyDescent="0.25">
      <c r="A80" s="93" t="s">
        <v>1232</v>
      </c>
    </row>
    <row r="81" spans="1:1" ht="34.5" x14ac:dyDescent="0.25">
      <c r="A81" s="88" t="s">
        <v>1233</v>
      </c>
    </row>
    <row r="82" spans="1:1" ht="34.5" x14ac:dyDescent="0.25">
      <c r="A82" s="88" t="s">
        <v>1234</v>
      </c>
    </row>
    <row r="83" spans="1:1" ht="34.5" x14ac:dyDescent="0.25">
      <c r="A83" s="88" t="s">
        <v>1235</v>
      </c>
    </row>
    <row r="84" spans="1:1" ht="34.5" x14ac:dyDescent="0.25">
      <c r="A84" s="88" t="s">
        <v>1236</v>
      </c>
    </row>
    <row r="85" spans="1:1" ht="34.5" x14ac:dyDescent="0.25">
      <c r="A85" s="88" t="s">
        <v>1237</v>
      </c>
    </row>
    <row r="86" spans="1:1" ht="17.25" x14ac:dyDescent="0.25">
      <c r="A86" s="93" t="s">
        <v>1238</v>
      </c>
    </row>
    <row r="87" spans="1:1" ht="17.25" x14ac:dyDescent="0.25">
      <c r="A87" s="88" t="s">
        <v>1239</v>
      </c>
    </row>
    <row r="88" spans="1:1" ht="34.5" x14ac:dyDescent="0.25">
      <c r="A88" s="88" t="s">
        <v>1240</v>
      </c>
    </row>
    <row r="89" spans="1:1" ht="17.25" x14ac:dyDescent="0.25">
      <c r="A89" s="93" t="s">
        <v>1241</v>
      </c>
    </row>
    <row r="90" spans="1:1" ht="34.5" x14ac:dyDescent="0.25">
      <c r="A90" s="88" t="s">
        <v>1242</v>
      </c>
    </row>
    <row r="91" spans="1:1" ht="17.25" x14ac:dyDescent="0.25">
      <c r="A91" s="93" t="s">
        <v>1243</v>
      </c>
    </row>
    <row r="92" spans="1:1" ht="17.25" x14ac:dyDescent="0.3">
      <c r="A92" s="87" t="s">
        <v>1244</v>
      </c>
    </row>
    <row r="93" spans="1:1" ht="17.25" x14ac:dyDescent="0.25">
      <c r="A93" s="88" t="s">
        <v>1245</v>
      </c>
    </row>
    <row r="94" spans="1:1" ht="17.25" x14ac:dyDescent="0.25">
      <c r="A94" s="88"/>
    </row>
    <row r="95" spans="1:1" ht="18.75" x14ac:dyDescent="0.25">
      <c r="A95" s="86" t="s">
        <v>1246</v>
      </c>
    </row>
    <row r="96" spans="1:1" ht="34.5" x14ac:dyDescent="0.3">
      <c r="A96" s="87" t="s">
        <v>1247</v>
      </c>
    </row>
    <row r="97" spans="1:1" ht="17.25" x14ac:dyDescent="0.3">
      <c r="A97" s="87" t="s">
        <v>1248</v>
      </c>
    </row>
    <row r="98" spans="1:1" ht="17.25" x14ac:dyDescent="0.25">
      <c r="A98" s="93" t="s">
        <v>1249</v>
      </c>
    </row>
    <row r="99" spans="1:1" ht="17.25" x14ac:dyDescent="0.25">
      <c r="A99" s="85" t="s">
        <v>1250</v>
      </c>
    </row>
    <row r="100" spans="1:1" ht="17.25" x14ac:dyDescent="0.25">
      <c r="A100" s="88" t="s">
        <v>1251</v>
      </c>
    </row>
    <row r="101" spans="1:1" ht="17.25" x14ac:dyDescent="0.25">
      <c r="A101" s="88" t="s">
        <v>1252</v>
      </c>
    </row>
    <row r="102" spans="1:1" ht="17.25" x14ac:dyDescent="0.25">
      <c r="A102" s="88" t="s">
        <v>1253</v>
      </c>
    </row>
    <row r="103" spans="1:1" ht="17.25" x14ac:dyDescent="0.25">
      <c r="A103" s="88" t="s">
        <v>1254</v>
      </c>
    </row>
    <row r="104" spans="1:1" ht="34.5" x14ac:dyDescent="0.25">
      <c r="A104" s="88" t="s">
        <v>1255</v>
      </c>
    </row>
    <row r="105" spans="1:1" ht="17.25" x14ac:dyDescent="0.25">
      <c r="A105" s="85" t="s">
        <v>1256</v>
      </c>
    </row>
    <row r="106" spans="1:1" ht="17.25" x14ac:dyDescent="0.25">
      <c r="A106" s="88" t="s">
        <v>1257</v>
      </c>
    </row>
    <row r="107" spans="1:1" ht="17.25" x14ac:dyDescent="0.25">
      <c r="A107" s="88" t="s">
        <v>1258</v>
      </c>
    </row>
    <row r="108" spans="1:1" ht="17.25" x14ac:dyDescent="0.25">
      <c r="A108" s="88" t="s">
        <v>1259</v>
      </c>
    </row>
    <row r="109" spans="1:1" ht="17.25" x14ac:dyDescent="0.25">
      <c r="A109" s="88" t="s">
        <v>1260</v>
      </c>
    </row>
    <row r="110" spans="1:1" ht="17.25" x14ac:dyDescent="0.25">
      <c r="A110" s="88" t="s">
        <v>1261</v>
      </c>
    </row>
    <row r="111" spans="1:1" ht="17.25" x14ac:dyDescent="0.25">
      <c r="A111" s="88" t="s">
        <v>1262</v>
      </c>
    </row>
    <row r="112" spans="1:1" ht="17.25" x14ac:dyDescent="0.25">
      <c r="A112" s="93" t="s">
        <v>1263</v>
      </c>
    </row>
    <row r="113" spans="1:1" ht="17.25" x14ac:dyDescent="0.25">
      <c r="A113" s="88" t="s">
        <v>1264</v>
      </c>
    </row>
    <row r="114" spans="1:1" ht="17.25" x14ac:dyDescent="0.25">
      <c r="A114" s="85" t="s">
        <v>1265</v>
      </c>
    </row>
    <row r="115" spans="1:1" ht="17.25" x14ac:dyDescent="0.25">
      <c r="A115" s="88" t="s">
        <v>1266</v>
      </c>
    </row>
    <row r="116" spans="1:1" ht="17.25" x14ac:dyDescent="0.25">
      <c r="A116" s="88" t="s">
        <v>1267</v>
      </c>
    </row>
    <row r="117" spans="1:1" ht="17.25" x14ac:dyDescent="0.25">
      <c r="A117" s="85" t="s">
        <v>1268</v>
      </c>
    </row>
    <row r="118" spans="1:1" ht="17.25" x14ac:dyDescent="0.25">
      <c r="A118" s="88" t="s">
        <v>1269</v>
      </c>
    </row>
    <row r="119" spans="1:1" ht="17.25" x14ac:dyDescent="0.25">
      <c r="A119" s="88" t="s">
        <v>1270</v>
      </c>
    </row>
    <row r="120" spans="1:1" ht="17.25" x14ac:dyDescent="0.25">
      <c r="A120" s="88" t="s">
        <v>1271</v>
      </c>
    </row>
    <row r="121" spans="1:1" ht="17.25" x14ac:dyDescent="0.25">
      <c r="A121" s="93" t="s">
        <v>1272</v>
      </c>
    </row>
    <row r="122" spans="1:1" ht="17.25" x14ac:dyDescent="0.25">
      <c r="A122" s="85" t="s">
        <v>1273</v>
      </c>
    </row>
    <row r="123" spans="1:1" ht="17.25" x14ac:dyDescent="0.25">
      <c r="A123" s="85" t="s">
        <v>1274</v>
      </c>
    </row>
    <row r="124" spans="1:1" ht="17.25" x14ac:dyDescent="0.25">
      <c r="A124" s="88" t="s">
        <v>1275</v>
      </c>
    </row>
    <row r="125" spans="1:1" ht="17.25" x14ac:dyDescent="0.25">
      <c r="A125" s="88" t="s">
        <v>1276</v>
      </c>
    </row>
    <row r="126" spans="1:1" ht="17.25" x14ac:dyDescent="0.25">
      <c r="A126" s="88" t="s">
        <v>1277</v>
      </c>
    </row>
    <row r="127" spans="1:1" ht="17.25" x14ac:dyDescent="0.25">
      <c r="A127" s="88" t="s">
        <v>1278</v>
      </c>
    </row>
    <row r="128" spans="1:1" ht="17.25" x14ac:dyDescent="0.25">
      <c r="A128" s="88" t="s">
        <v>1279</v>
      </c>
    </row>
    <row r="129" spans="1:1" ht="17.25" x14ac:dyDescent="0.25">
      <c r="A129" s="93" t="s">
        <v>1280</v>
      </c>
    </row>
    <row r="130" spans="1:1" ht="34.5" x14ac:dyDescent="0.25">
      <c r="A130" s="88" t="s">
        <v>1281</v>
      </c>
    </row>
    <row r="131" spans="1:1" ht="69" x14ac:dyDescent="0.25">
      <c r="A131" s="88" t="s">
        <v>1282</v>
      </c>
    </row>
    <row r="132" spans="1:1" ht="34.5" x14ac:dyDescent="0.25">
      <c r="A132" s="88" t="s">
        <v>1283</v>
      </c>
    </row>
    <row r="133" spans="1:1" ht="17.25" x14ac:dyDescent="0.25">
      <c r="A133" s="93" t="s">
        <v>1284</v>
      </c>
    </row>
    <row r="134" spans="1:1" ht="34.5" x14ac:dyDescent="0.25">
      <c r="A134" s="85" t="s">
        <v>1285</v>
      </c>
    </row>
    <row r="135" spans="1:1" ht="17.25" x14ac:dyDescent="0.25">
      <c r="A135" s="85"/>
    </row>
    <row r="136" spans="1:1" ht="18.75" x14ac:dyDescent="0.25">
      <c r="A136" s="86" t="s">
        <v>1286</v>
      </c>
    </row>
    <row r="137" spans="1:1" ht="17.25" x14ac:dyDescent="0.25">
      <c r="A137" s="88" t="s">
        <v>1287</v>
      </c>
    </row>
    <row r="138" spans="1:1" ht="34.5" x14ac:dyDescent="0.25">
      <c r="A138" s="90" t="s">
        <v>1288</v>
      </c>
    </row>
    <row r="139" spans="1:1" ht="34.5" x14ac:dyDescent="0.25">
      <c r="A139" s="90" t="s">
        <v>1289</v>
      </c>
    </row>
    <row r="140" spans="1:1" ht="17.25" x14ac:dyDescent="0.25">
      <c r="A140" s="89" t="s">
        <v>1290</v>
      </c>
    </row>
    <row r="141" spans="1:1" ht="17.25" x14ac:dyDescent="0.25">
      <c r="A141" s="94" t="s">
        <v>1291</v>
      </c>
    </row>
    <row r="142" spans="1:1" ht="34.5" x14ac:dyDescent="0.3">
      <c r="A142" s="91" t="s">
        <v>1292</v>
      </c>
    </row>
    <row r="143" spans="1:1" ht="17.25" x14ac:dyDescent="0.25">
      <c r="A143" s="90" t="s">
        <v>1293</v>
      </c>
    </row>
    <row r="144" spans="1:1" ht="17.25" x14ac:dyDescent="0.25">
      <c r="A144" s="90" t="s">
        <v>1294</v>
      </c>
    </row>
    <row r="145" spans="1:1" ht="17.25" x14ac:dyDescent="0.25">
      <c r="A145" s="94" t="s">
        <v>1295</v>
      </c>
    </row>
    <row r="146" spans="1:1" ht="17.25" x14ac:dyDescent="0.25">
      <c r="A146" s="89" t="s">
        <v>1296</v>
      </c>
    </row>
    <row r="147" spans="1:1" ht="17.25" x14ac:dyDescent="0.25">
      <c r="A147" s="94" t="s">
        <v>1297</v>
      </c>
    </row>
    <row r="148" spans="1:1" ht="17.25" x14ac:dyDescent="0.25">
      <c r="A148" s="90" t="s">
        <v>1298</v>
      </c>
    </row>
    <row r="149" spans="1:1" ht="17.25" x14ac:dyDescent="0.25">
      <c r="A149" s="90" t="s">
        <v>1299</v>
      </c>
    </row>
    <row r="150" spans="1:1" ht="17.25" x14ac:dyDescent="0.25">
      <c r="A150" s="90" t="s">
        <v>1300</v>
      </c>
    </row>
    <row r="151" spans="1:1" ht="34.5" x14ac:dyDescent="0.25">
      <c r="A151" s="94" t="s">
        <v>1301</v>
      </c>
    </row>
    <row r="152" spans="1:1" ht="17.25" x14ac:dyDescent="0.25">
      <c r="A152" s="89" t="s">
        <v>1302</v>
      </c>
    </row>
    <row r="153" spans="1:1" ht="17.25" x14ac:dyDescent="0.25">
      <c r="A153" s="90" t="s">
        <v>1303</v>
      </c>
    </row>
    <row r="154" spans="1:1" ht="17.25" x14ac:dyDescent="0.25">
      <c r="A154" s="90" t="s">
        <v>1304</v>
      </c>
    </row>
    <row r="155" spans="1:1" ht="17.25" x14ac:dyDescent="0.25">
      <c r="A155" s="90" t="s">
        <v>1305</v>
      </c>
    </row>
    <row r="156" spans="1:1" ht="17.25" x14ac:dyDescent="0.25">
      <c r="A156" s="90" t="s">
        <v>1306</v>
      </c>
    </row>
    <row r="157" spans="1:1" ht="34.5" x14ac:dyDescent="0.25">
      <c r="A157" s="90" t="s">
        <v>1307</v>
      </c>
    </row>
    <row r="158" spans="1:1" ht="34.5" x14ac:dyDescent="0.25">
      <c r="A158" s="90" t="s">
        <v>1308</v>
      </c>
    </row>
    <row r="159" spans="1:1" ht="17.25" x14ac:dyDescent="0.25">
      <c r="A159" s="89" t="s">
        <v>1309</v>
      </c>
    </row>
    <row r="160" spans="1:1" ht="34.5" x14ac:dyDescent="0.25">
      <c r="A160" s="90" t="s">
        <v>1310</v>
      </c>
    </row>
    <row r="161" spans="1:1" ht="34.5" x14ac:dyDescent="0.25">
      <c r="A161" s="90" t="s">
        <v>1311</v>
      </c>
    </row>
    <row r="162" spans="1:1" ht="17.25" x14ac:dyDescent="0.25">
      <c r="A162" s="90" t="s">
        <v>1312</v>
      </c>
    </row>
    <row r="163" spans="1:1" ht="17.25" x14ac:dyDescent="0.25">
      <c r="A163" s="89" t="s">
        <v>1313</v>
      </c>
    </row>
    <row r="164" spans="1:1" ht="34.5" x14ac:dyDescent="0.3">
      <c r="A164" s="96" t="s">
        <v>1328</v>
      </c>
    </row>
    <row r="165" spans="1:1" ht="34.5" x14ac:dyDescent="0.25">
      <c r="A165" s="90" t="s">
        <v>1314</v>
      </c>
    </row>
    <row r="166" spans="1:1" ht="17.25" x14ac:dyDescent="0.25">
      <c r="A166" s="89" t="s">
        <v>1315</v>
      </c>
    </row>
    <row r="167" spans="1:1" ht="17.25" x14ac:dyDescent="0.25">
      <c r="A167" s="90" t="s">
        <v>1316</v>
      </c>
    </row>
    <row r="168" spans="1:1" ht="17.25" x14ac:dyDescent="0.25">
      <c r="A168" s="89" t="s">
        <v>1317</v>
      </c>
    </row>
    <row r="169" spans="1:1" ht="17.25" x14ac:dyDescent="0.3">
      <c r="A169" s="91" t="s">
        <v>1318</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F68"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0"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79" t="s">
        <v>1766</v>
      </c>
      <c r="C13" s="580"/>
      <c r="D13" s="580"/>
      <c r="E13" s="580"/>
      <c r="F13" s="580"/>
      <c r="G13" s="580"/>
      <c r="H13" s="580"/>
      <c r="I13" s="580"/>
      <c r="J13" s="580"/>
      <c r="K13" s="580"/>
      <c r="L13" s="580"/>
      <c r="M13" s="581"/>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2" t="s">
        <v>1767</v>
      </c>
      <c r="C15" s="583"/>
      <c r="D15" s="583"/>
      <c r="E15" s="583"/>
      <c r="F15" s="583"/>
      <c r="G15" s="583"/>
      <c r="H15" s="583"/>
      <c r="I15" s="583"/>
      <c r="J15" s="583"/>
      <c r="K15" s="583"/>
      <c r="L15" s="583"/>
      <c r="M15" s="584"/>
    </row>
    <row r="16" spans="2:13" s="508" customFormat="1" ht="27.75" x14ac:dyDescent="0.4">
      <c r="B16" s="585" t="s">
        <v>1768</v>
      </c>
      <c r="C16" s="586"/>
      <c r="D16" s="586"/>
      <c r="E16" s="586"/>
      <c r="F16" s="586"/>
      <c r="G16" s="586"/>
      <c r="H16" s="586"/>
      <c r="I16" s="586"/>
      <c r="J16" s="586"/>
      <c r="K16" s="586"/>
      <c r="L16" s="586"/>
      <c r="M16" s="587"/>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88">
        <v>43646</v>
      </c>
      <c r="C20" s="589"/>
      <c r="D20" s="589"/>
      <c r="E20" s="589"/>
      <c r="F20" s="589"/>
      <c r="G20" s="589"/>
      <c r="H20" s="589"/>
      <c r="I20" s="589"/>
      <c r="J20" s="589"/>
      <c r="K20" s="589"/>
      <c r="L20" s="589"/>
      <c r="M20" s="590"/>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6" zoomScaleNormal="100" workbookViewId="0">
      <selection activeCell="J56" sqref="J56"/>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1510</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1511</v>
      </c>
      <c r="D4" s="629" t="s">
        <v>1334</v>
      </c>
      <c r="E4" s="630"/>
      <c r="F4" s="631"/>
      <c r="G4" s="149"/>
      <c r="H4" s="149"/>
      <c r="I4" s="149"/>
      <c r="J4" s="149"/>
      <c r="K4" s="149"/>
      <c r="L4" s="150"/>
    </row>
    <row r="5" spans="2:12" x14ac:dyDescent="0.25">
      <c r="B5" s="148"/>
      <c r="C5" s="151" t="s">
        <v>1381</v>
      </c>
      <c r="D5" s="152">
        <v>43646</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1512</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1382</v>
      </c>
      <c r="C11" s="158" t="s">
        <v>1383</v>
      </c>
      <c r="D11" s="159"/>
      <c r="E11" s="160"/>
      <c r="F11" s="161" t="s">
        <v>1513</v>
      </c>
      <c r="G11" s="162"/>
      <c r="H11" s="162"/>
      <c r="I11" s="163"/>
      <c r="J11" s="149"/>
      <c r="K11" s="149"/>
      <c r="L11" s="150"/>
    </row>
    <row r="12" spans="2:12" x14ac:dyDescent="0.25">
      <c r="B12" s="148"/>
      <c r="C12" s="164" t="s">
        <v>1384</v>
      </c>
      <c r="D12" s="165"/>
      <c r="E12" s="166"/>
      <c r="F12" s="161" t="s">
        <v>1514</v>
      </c>
      <c r="G12" s="162"/>
      <c r="H12" s="162"/>
      <c r="I12" s="163"/>
      <c r="J12" s="149"/>
      <c r="K12" s="149"/>
      <c r="L12" s="150"/>
    </row>
    <row r="13" spans="2:12" x14ac:dyDescent="0.25">
      <c r="B13" s="148"/>
      <c r="C13" s="167" t="s">
        <v>1385</v>
      </c>
      <c r="D13" s="168"/>
      <c r="E13" s="169"/>
      <c r="F13" s="170" t="s">
        <v>1515</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1386</v>
      </c>
      <c r="C16" s="173"/>
      <c r="D16" s="173"/>
      <c r="E16" s="173"/>
      <c r="F16" s="173"/>
      <c r="G16" s="175" t="s">
        <v>1387</v>
      </c>
      <c r="H16" s="176" t="s">
        <v>1388</v>
      </c>
      <c r="I16" s="177" t="s">
        <v>1389</v>
      </c>
      <c r="J16" s="149"/>
      <c r="K16" s="149"/>
      <c r="L16" s="150"/>
    </row>
    <row r="17" spans="2:12" x14ac:dyDescent="0.25">
      <c r="B17" s="148"/>
      <c r="C17" s="158"/>
      <c r="D17" s="159"/>
      <c r="E17" s="159"/>
      <c r="F17" s="178" t="s">
        <v>1391</v>
      </c>
      <c r="G17" s="179" t="s">
        <v>1913</v>
      </c>
      <c r="H17" s="180"/>
      <c r="I17" s="181" t="s">
        <v>1517</v>
      </c>
      <c r="J17" s="182"/>
      <c r="K17" s="149"/>
      <c r="L17" s="150"/>
    </row>
    <row r="18" spans="2:12" x14ac:dyDescent="0.25">
      <c r="B18" s="148"/>
      <c r="C18" s="183" t="s">
        <v>1390</v>
      </c>
      <c r="D18" s="184"/>
      <c r="E18" s="184"/>
      <c r="F18" s="185" t="s">
        <v>1392</v>
      </c>
      <c r="G18" s="186" t="s">
        <v>1912</v>
      </c>
      <c r="H18" s="187"/>
      <c r="I18" s="181" t="s">
        <v>1517</v>
      </c>
      <c r="J18" s="182"/>
      <c r="K18" s="149"/>
      <c r="L18" s="150"/>
    </row>
    <row r="19" spans="2:12" x14ac:dyDescent="0.25">
      <c r="B19" s="148"/>
      <c r="C19" s="183"/>
      <c r="D19" s="184"/>
      <c r="E19" s="184"/>
      <c r="F19" s="188" t="s">
        <v>1762</v>
      </c>
      <c r="G19" s="189" t="s">
        <v>1763</v>
      </c>
      <c r="H19" s="190"/>
      <c r="I19" s="181" t="s">
        <v>1517</v>
      </c>
      <c r="J19" s="182"/>
      <c r="K19" s="149"/>
      <c r="L19" s="150"/>
    </row>
    <row r="20" spans="2:12" x14ac:dyDescent="0.25">
      <c r="B20" s="148"/>
      <c r="C20" s="167"/>
      <c r="D20" s="168"/>
      <c r="E20" s="168"/>
      <c r="F20" s="188" t="s">
        <v>1393</v>
      </c>
      <c r="G20" s="189" t="s">
        <v>1516</v>
      </c>
      <c r="H20" s="190"/>
      <c r="I20" s="187" t="s">
        <v>1517</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1394</v>
      </c>
      <c r="C23" s="149"/>
      <c r="D23" s="149"/>
      <c r="E23" s="149"/>
      <c r="F23" s="149"/>
      <c r="G23" s="176" t="s">
        <v>1387</v>
      </c>
      <c r="H23" s="176" t="s">
        <v>1395</v>
      </c>
      <c r="I23" s="176" t="s">
        <v>1389</v>
      </c>
      <c r="J23" s="149"/>
      <c r="K23" s="149"/>
      <c r="L23" s="150"/>
    </row>
    <row r="24" spans="2:12" x14ac:dyDescent="0.25">
      <c r="B24" s="191"/>
      <c r="C24" s="158"/>
      <c r="D24" s="159"/>
      <c r="E24" s="159"/>
      <c r="F24" s="185" t="s">
        <v>1392</v>
      </c>
      <c r="G24" s="179" t="s">
        <v>1518</v>
      </c>
      <c r="H24" s="187"/>
      <c r="I24" s="187"/>
      <c r="J24" s="149"/>
      <c r="K24" s="149"/>
      <c r="L24" s="150"/>
    </row>
    <row r="25" spans="2:12" x14ac:dyDescent="0.25">
      <c r="B25" s="148"/>
      <c r="C25" s="183" t="s">
        <v>1396</v>
      </c>
      <c r="D25" s="184"/>
      <c r="E25" s="184"/>
      <c r="F25" s="188" t="s">
        <v>1762</v>
      </c>
      <c r="G25" s="186" t="s">
        <v>1518</v>
      </c>
      <c r="H25" s="187"/>
      <c r="I25" s="187"/>
      <c r="J25" s="149"/>
      <c r="K25" s="149"/>
      <c r="L25" s="150"/>
    </row>
    <row r="26" spans="2:12" x14ac:dyDescent="0.25">
      <c r="B26" s="148"/>
      <c r="C26" s="167"/>
      <c r="D26" s="168"/>
      <c r="E26" s="168"/>
      <c r="F26" s="188" t="s">
        <v>1393</v>
      </c>
      <c r="G26" s="189" t="s">
        <v>1518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1914</v>
      </c>
      <c r="D29" s="173"/>
      <c r="E29" s="173"/>
      <c r="F29" s="176" t="s">
        <v>1398</v>
      </c>
      <c r="G29" s="173"/>
      <c r="H29" s="149"/>
      <c r="I29" s="149"/>
      <c r="J29" s="149"/>
      <c r="K29" s="149"/>
      <c r="L29" s="150"/>
    </row>
    <row r="30" spans="2:12" x14ac:dyDescent="0.25">
      <c r="B30" s="148" t="s">
        <v>1397</v>
      </c>
      <c r="C30" s="158" t="s">
        <v>1519</v>
      </c>
      <c r="D30" s="192"/>
      <c r="E30" s="193">
        <v>0.155</v>
      </c>
      <c r="F30" s="194">
        <v>43646</v>
      </c>
      <c r="G30" s="195"/>
      <c r="H30" s="149"/>
      <c r="I30" s="149"/>
      <c r="J30" s="149"/>
      <c r="K30" s="149"/>
      <c r="L30" s="150"/>
    </row>
    <row r="31" spans="2:12" x14ac:dyDescent="0.25">
      <c r="B31" s="148"/>
      <c r="C31" s="183" t="s">
        <v>1520</v>
      </c>
      <c r="D31" s="196"/>
      <c r="E31" s="193">
        <v>9.98E-2</v>
      </c>
      <c r="F31" s="194">
        <v>43646</v>
      </c>
      <c r="G31" s="195"/>
      <c r="H31" s="149"/>
      <c r="I31" s="149"/>
      <c r="J31" s="149"/>
      <c r="K31" s="149"/>
      <c r="L31" s="150"/>
    </row>
    <row r="32" spans="2:12" x14ac:dyDescent="0.25">
      <c r="B32" s="148"/>
      <c r="C32" s="183" t="s">
        <v>1521</v>
      </c>
      <c r="D32" s="196"/>
      <c r="E32" s="197">
        <v>0.217</v>
      </c>
      <c r="F32" s="194">
        <v>43465</v>
      </c>
      <c r="G32" s="195"/>
      <c r="H32" s="149"/>
      <c r="I32" s="149"/>
      <c r="J32" s="149"/>
      <c r="K32" s="149"/>
      <c r="L32" s="150"/>
    </row>
    <row r="33" spans="2:12" x14ac:dyDescent="0.25">
      <c r="B33" s="148"/>
      <c r="C33" s="167" t="s">
        <v>1522</v>
      </c>
      <c r="D33" s="198"/>
      <c r="E33" s="193">
        <v>0.217</v>
      </c>
      <c r="F33" s="194">
        <v>43465</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1399</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1400</v>
      </c>
      <c r="C39" s="200" t="s">
        <v>1523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1524</v>
      </c>
      <c r="D41" s="159"/>
      <c r="E41" s="159"/>
      <c r="F41" s="632" t="s">
        <v>1334</v>
      </c>
      <c r="G41" s="633"/>
      <c r="H41" s="633"/>
      <c r="I41" s="149"/>
      <c r="J41" s="149"/>
      <c r="K41" s="149"/>
      <c r="L41" s="150"/>
    </row>
    <row r="42" spans="2:12" x14ac:dyDescent="0.25">
      <c r="B42" s="199"/>
      <c r="C42" s="164" t="s">
        <v>1525</v>
      </c>
      <c r="D42" s="165"/>
      <c r="E42" s="165"/>
      <c r="F42" s="632" t="s">
        <v>553</v>
      </c>
      <c r="G42" s="633"/>
      <c r="H42" s="633"/>
      <c r="I42" s="149"/>
      <c r="J42" s="149"/>
      <c r="K42" s="149"/>
      <c r="L42" s="150"/>
    </row>
    <row r="43" spans="2:12" x14ac:dyDescent="0.25">
      <c r="B43" s="199"/>
      <c r="C43" s="164" t="s">
        <v>1526</v>
      </c>
      <c r="D43" s="165"/>
      <c r="E43" s="165"/>
      <c r="F43" s="632" t="s">
        <v>1335</v>
      </c>
      <c r="G43" s="633"/>
      <c r="H43" s="633"/>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1527</v>
      </c>
      <c r="D45" s="165"/>
      <c r="E45" s="166"/>
      <c r="F45" s="614" t="s">
        <v>1338</v>
      </c>
      <c r="G45" s="615"/>
      <c r="H45" s="615"/>
      <c r="I45" s="616"/>
      <c r="J45" s="149"/>
      <c r="K45" s="149"/>
      <c r="L45" s="150"/>
    </row>
    <row r="46" spans="2:12" x14ac:dyDescent="0.25">
      <c r="B46" s="199"/>
      <c r="C46" s="183" t="s">
        <v>1528</v>
      </c>
      <c r="D46" s="184"/>
      <c r="E46" s="203"/>
      <c r="F46" s="614" t="s">
        <v>1336</v>
      </c>
      <c r="G46" s="615"/>
      <c r="H46" s="615"/>
      <c r="I46" s="616"/>
      <c r="J46" s="149"/>
      <c r="K46" s="149"/>
      <c r="L46" s="150"/>
    </row>
    <row r="47" spans="2:12" x14ac:dyDescent="0.25">
      <c r="B47" s="199"/>
      <c r="C47" s="164" t="s">
        <v>1529</v>
      </c>
      <c r="D47" s="165"/>
      <c r="E47" s="166"/>
      <c r="F47" s="614" t="s">
        <v>1336</v>
      </c>
      <c r="G47" s="615"/>
      <c r="H47" s="615"/>
      <c r="I47" s="616"/>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1408</v>
      </c>
      <c r="C50" s="200" t="s">
        <v>1401</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1530</v>
      </c>
      <c r="H52" s="182"/>
      <c r="I52" s="201"/>
      <c r="J52" s="201"/>
      <c r="K52" s="201"/>
      <c r="L52" s="202"/>
    </row>
    <row r="53" spans="2:12" x14ac:dyDescent="0.25">
      <c r="B53" s="199"/>
      <c r="C53" s="206"/>
      <c r="D53" s="206"/>
      <c r="E53" s="201"/>
      <c r="F53" s="207" t="s">
        <v>1402</v>
      </c>
      <c r="G53" s="207" t="s">
        <v>1531</v>
      </c>
      <c r="H53" s="182"/>
      <c r="I53" s="201"/>
      <c r="J53" s="201"/>
      <c r="K53" s="201"/>
      <c r="L53" s="202"/>
    </row>
    <row r="54" spans="2:12" x14ac:dyDescent="0.25">
      <c r="B54" s="199"/>
      <c r="C54" s="158" t="s">
        <v>1403</v>
      </c>
      <c r="D54" s="208" t="s">
        <v>1886</v>
      </c>
      <c r="E54" s="209"/>
      <c r="F54" s="210">
        <v>24969.855</v>
      </c>
      <c r="G54" s="555"/>
      <c r="H54" s="211"/>
      <c r="I54" s="149"/>
      <c r="J54" s="149"/>
      <c r="K54" s="149"/>
      <c r="L54" s="150"/>
    </row>
    <row r="55" spans="2:12" x14ac:dyDescent="0.25">
      <c r="B55" s="199"/>
      <c r="C55" s="183"/>
      <c r="D55" s="208" t="s">
        <v>1404</v>
      </c>
      <c r="E55" s="209"/>
      <c r="F55" s="210">
        <v>507.09</v>
      </c>
      <c r="G55" s="556"/>
      <c r="H55" s="149"/>
      <c r="I55" s="149"/>
      <c r="J55" s="149"/>
      <c r="K55" s="149"/>
      <c r="L55" s="150"/>
    </row>
    <row r="56" spans="2:12" x14ac:dyDescent="0.25">
      <c r="B56" s="199"/>
      <c r="C56" s="183"/>
      <c r="D56" s="208" t="s">
        <v>1405</v>
      </c>
      <c r="E56" s="209"/>
      <c r="F56" s="210">
        <v>39876.54</v>
      </c>
      <c r="G56" s="556"/>
      <c r="H56" s="212"/>
      <c r="I56" s="213"/>
      <c r="J56" s="149"/>
      <c r="K56" s="149"/>
      <c r="L56" s="150"/>
    </row>
    <row r="57" spans="2:12" x14ac:dyDescent="0.25">
      <c r="B57" s="199"/>
      <c r="C57" s="183"/>
      <c r="D57" s="208" t="s">
        <v>1885</v>
      </c>
      <c r="E57" s="209"/>
      <c r="F57" s="210">
        <v>7021.9900000000007</v>
      </c>
      <c r="G57" s="556"/>
      <c r="H57" s="149"/>
      <c r="I57" s="214"/>
      <c r="J57" s="149"/>
      <c r="K57" s="149"/>
      <c r="L57" s="150"/>
    </row>
    <row r="58" spans="2:12" x14ac:dyDescent="0.25">
      <c r="B58" s="199"/>
      <c r="C58" s="183"/>
      <c r="D58" s="208" t="s">
        <v>92</v>
      </c>
      <c r="E58" s="209"/>
      <c r="F58" s="210">
        <v>880.8</v>
      </c>
      <c r="G58" s="556"/>
      <c r="H58" s="149"/>
      <c r="I58" s="213"/>
      <c r="J58" s="149"/>
      <c r="K58" s="149"/>
      <c r="L58" s="150"/>
    </row>
    <row r="59" spans="2:12" x14ac:dyDescent="0.25">
      <c r="B59" s="199"/>
      <c r="C59" s="617" t="s">
        <v>94</v>
      </c>
      <c r="D59" s="618"/>
      <c r="E59" s="619"/>
      <c r="F59" s="215">
        <f>SUM(F54:F58)</f>
        <v>73256.275000000009</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1407</v>
      </c>
      <c r="D63" s="217"/>
      <c r="E63" s="218"/>
      <c r="F63" s="219">
        <v>60426.205000000002</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1411</v>
      </c>
      <c r="C66" s="200" t="s">
        <v>1532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1533</v>
      </c>
      <c r="E68" s="220" t="s">
        <v>1534</v>
      </c>
      <c r="F68" s="149"/>
      <c r="G68" s="149"/>
      <c r="H68" s="149"/>
      <c r="I68" s="149"/>
      <c r="J68" s="149"/>
      <c r="K68" s="149"/>
      <c r="L68" s="150"/>
    </row>
    <row r="69" spans="2:12" x14ac:dyDescent="0.25">
      <c r="B69" s="199"/>
      <c r="C69" s="221" t="s">
        <v>1535</v>
      </c>
      <c r="D69" s="222">
        <v>1.05</v>
      </c>
      <c r="E69" s="222">
        <v>1.1305000000000001</v>
      </c>
      <c r="F69" s="195" t="s">
        <v>1926</v>
      </c>
      <c r="G69" s="149"/>
      <c r="H69" s="149"/>
      <c r="I69" s="149"/>
      <c r="J69" s="149"/>
      <c r="K69" s="149"/>
      <c r="L69" s="150"/>
    </row>
    <row r="70" spans="2:12" x14ac:dyDescent="0.25">
      <c r="B70" s="199"/>
      <c r="C70" s="221" t="s">
        <v>1536</v>
      </c>
      <c r="D70" s="223"/>
      <c r="E70" s="223"/>
      <c r="F70" s="149"/>
      <c r="G70" s="149"/>
      <c r="H70" s="149"/>
      <c r="I70" s="149"/>
      <c r="J70" s="149"/>
      <c r="K70" s="149"/>
      <c r="L70" s="150"/>
    </row>
    <row r="71" spans="2:12" x14ac:dyDescent="0.25">
      <c r="B71" s="199"/>
      <c r="C71" s="221" t="s">
        <v>92</v>
      </c>
      <c r="D71" s="223">
        <v>0.05</v>
      </c>
      <c r="E71" s="224">
        <v>0.189</v>
      </c>
      <c r="F71" s="195" t="s">
        <v>1537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1538</v>
      </c>
      <c r="C74" s="200" t="s">
        <v>1409</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1387</v>
      </c>
      <c r="G76" s="205" t="s">
        <v>1388</v>
      </c>
      <c r="H76" s="205" t="s">
        <v>1389</v>
      </c>
      <c r="I76" s="149"/>
      <c r="J76" s="149"/>
      <c r="K76" s="149"/>
      <c r="L76" s="150"/>
    </row>
    <row r="77" spans="2:12" x14ac:dyDescent="0.25">
      <c r="B77" s="199"/>
      <c r="C77" s="620" t="s">
        <v>1410</v>
      </c>
      <c r="D77" s="621"/>
      <c r="E77" s="185" t="s">
        <v>1392</v>
      </c>
      <c r="F77" s="186" t="s">
        <v>1539</v>
      </c>
      <c r="G77" s="187"/>
      <c r="H77" s="187" t="s">
        <v>1517</v>
      </c>
      <c r="I77" s="182"/>
      <c r="J77" s="149"/>
      <c r="K77" s="149"/>
      <c r="L77" s="150"/>
    </row>
    <row r="78" spans="2:12" x14ac:dyDescent="0.25">
      <c r="B78" s="199"/>
      <c r="C78" s="622"/>
      <c r="D78" s="623"/>
      <c r="E78" s="188" t="s">
        <v>1762</v>
      </c>
      <c r="F78" s="189" t="s">
        <v>1540</v>
      </c>
      <c r="G78" s="187"/>
      <c r="H78" s="187" t="s">
        <v>1517</v>
      </c>
      <c r="I78" s="182"/>
      <c r="J78" s="149"/>
      <c r="K78" s="149"/>
      <c r="L78" s="150"/>
    </row>
    <row r="79" spans="2:12" x14ac:dyDescent="0.25">
      <c r="B79" s="199"/>
      <c r="C79" s="624"/>
      <c r="D79" s="625"/>
      <c r="E79" s="188" t="s">
        <v>1393</v>
      </c>
      <c r="F79" s="189" t="s">
        <v>1540</v>
      </c>
      <c r="G79" s="187"/>
      <c r="H79" s="187" t="s">
        <v>1517</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1541</v>
      </c>
      <c r="C82" s="200" t="s">
        <v>1412</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1413</v>
      </c>
      <c r="D84" s="217"/>
      <c r="E84" s="218"/>
      <c r="F84" s="227" t="s">
        <v>1414</v>
      </c>
      <c r="G84" s="149"/>
      <c r="H84" s="149"/>
      <c r="I84" s="149"/>
      <c r="J84" s="149"/>
      <c r="K84" s="149"/>
      <c r="L84" s="150"/>
    </row>
    <row r="85" spans="2:12" x14ac:dyDescent="0.25">
      <c r="B85" s="199"/>
      <c r="C85" s="164" t="s">
        <v>1415</v>
      </c>
      <c r="D85" s="165"/>
      <c r="E85" s="166"/>
      <c r="F85" s="228">
        <v>3182.52</v>
      </c>
      <c r="G85" s="149"/>
      <c r="H85" s="149"/>
      <c r="I85" s="149"/>
      <c r="J85" s="149"/>
      <c r="K85" s="149"/>
      <c r="L85" s="150"/>
    </row>
    <row r="86" spans="2:12" x14ac:dyDescent="0.25">
      <c r="B86" s="199"/>
      <c r="C86" s="164" t="s">
        <v>1416</v>
      </c>
      <c r="D86" s="165"/>
      <c r="E86" s="166"/>
      <c r="F86" s="228">
        <v>2248.3000000000002</v>
      </c>
      <c r="G86" s="149"/>
      <c r="H86" s="149"/>
      <c r="I86" s="149"/>
      <c r="J86" s="149"/>
      <c r="K86" s="149"/>
      <c r="L86" s="150"/>
    </row>
    <row r="87" spans="2:12" x14ac:dyDescent="0.25">
      <c r="B87" s="199"/>
      <c r="C87" s="164" t="s">
        <v>1417</v>
      </c>
      <c r="D87" s="165"/>
      <c r="E87" s="166"/>
      <c r="F87" s="228">
        <v>8404.2000000000007</v>
      </c>
      <c r="G87" s="149"/>
      <c r="H87" s="149"/>
      <c r="I87" s="149"/>
      <c r="J87" s="149"/>
      <c r="K87" s="149"/>
      <c r="L87" s="150"/>
    </row>
    <row r="88" spans="2:12" x14ac:dyDescent="0.25">
      <c r="B88" s="199"/>
      <c r="C88" s="208"/>
      <c r="D88" s="209"/>
      <c r="E88" s="229" t="s">
        <v>1418</v>
      </c>
      <c r="F88" s="230">
        <f>F85+F86+F87</f>
        <v>13835.02</v>
      </c>
      <c r="G88" s="149"/>
      <c r="H88" s="149"/>
      <c r="I88" s="149"/>
      <c r="J88" s="149"/>
      <c r="K88" s="149"/>
      <c r="L88" s="150"/>
    </row>
    <row r="89" spans="2:12" x14ac:dyDescent="0.25">
      <c r="B89" s="199"/>
      <c r="C89" s="164" t="s">
        <v>1407</v>
      </c>
      <c r="D89" s="165"/>
      <c r="E89" s="166"/>
      <c r="F89" s="228">
        <v>60426.205000000002</v>
      </c>
      <c r="G89" s="149"/>
      <c r="H89" s="149"/>
      <c r="I89" s="149"/>
      <c r="J89" s="149"/>
      <c r="K89" s="149"/>
      <c r="L89" s="150"/>
    </row>
    <row r="90" spans="2:12" x14ac:dyDescent="0.25">
      <c r="B90" s="199"/>
      <c r="C90" s="164" t="s">
        <v>1542</v>
      </c>
      <c r="D90" s="165"/>
      <c r="E90" s="166"/>
      <c r="F90" s="228">
        <v>-160.25</v>
      </c>
      <c r="G90" s="149"/>
      <c r="H90" s="149"/>
      <c r="I90" s="149"/>
      <c r="J90" s="149"/>
      <c r="K90" s="149"/>
      <c r="L90" s="150"/>
    </row>
    <row r="91" spans="2:12" x14ac:dyDescent="0.25">
      <c r="B91" s="199"/>
      <c r="C91" s="164" t="s">
        <v>1419</v>
      </c>
      <c r="D91" s="165"/>
      <c r="E91" s="166"/>
      <c r="F91" s="228">
        <v>642.40000000000009</v>
      </c>
      <c r="G91" s="149"/>
      <c r="H91" s="149"/>
      <c r="I91" s="149"/>
      <c r="J91" s="149"/>
      <c r="K91" s="149"/>
      <c r="L91" s="150"/>
    </row>
    <row r="92" spans="2:12" x14ac:dyDescent="0.25">
      <c r="B92" s="199"/>
      <c r="C92" s="208"/>
      <c r="D92" s="209"/>
      <c r="E92" s="229" t="s">
        <v>1420</v>
      </c>
      <c r="F92" s="230">
        <f>F89+F91+F90</f>
        <v>60908.355000000003</v>
      </c>
      <c r="G92" s="149"/>
      <c r="H92" s="149"/>
      <c r="I92" s="149"/>
      <c r="J92" s="149"/>
      <c r="K92" s="149"/>
      <c r="L92" s="150"/>
    </row>
    <row r="93" spans="2:12" x14ac:dyDescent="0.25">
      <c r="B93" s="199"/>
      <c r="C93" s="231" t="s">
        <v>1421</v>
      </c>
      <c r="D93" s="232"/>
      <c r="E93" s="233"/>
      <c r="F93" s="234">
        <f>F88+F92</f>
        <v>74743.375</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1543</v>
      </c>
      <c r="C95" s="236" t="s">
        <v>1544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1545</v>
      </c>
      <c r="D97" s="237"/>
      <c r="E97" s="237"/>
      <c r="F97" s="238"/>
      <c r="G97" s="237"/>
      <c r="H97" s="237"/>
      <c r="I97" s="239"/>
      <c r="J97" s="173"/>
      <c r="K97" s="173"/>
      <c r="L97" s="240"/>
    </row>
    <row r="98" spans="2:12" x14ac:dyDescent="0.25">
      <c r="B98" s="241"/>
      <c r="C98" s="242" t="s">
        <v>1546</v>
      </c>
      <c r="D98" s="242"/>
      <c r="E98" s="242"/>
      <c r="F98" s="238"/>
      <c r="G98" s="237"/>
      <c r="H98" s="237"/>
      <c r="I98" s="239"/>
      <c r="J98" s="173"/>
      <c r="K98" s="173"/>
      <c r="L98" s="240"/>
    </row>
    <row r="99" spans="2:12" x14ac:dyDescent="0.25">
      <c r="B99" s="241"/>
      <c r="C99" s="242" t="s">
        <v>1547</v>
      </c>
      <c r="D99" s="242"/>
      <c r="E99" s="242"/>
      <c r="F99" s="238"/>
      <c r="G99" s="237"/>
      <c r="H99" s="237"/>
      <c r="I99" s="239"/>
      <c r="J99" s="173"/>
      <c r="K99" s="173"/>
      <c r="L99" s="240"/>
    </row>
    <row r="100" spans="2:12" x14ac:dyDescent="0.25">
      <c r="B100" s="241"/>
      <c r="C100" s="242" t="s">
        <v>1548</v>
      </c>
      <c r="D100" s="242"/>
      <c r="E100" s="242"/>
      <c r="F100" s="238"/>
      <c r="G100" s="237"/>
      <c r="H100" s="237"/>
      <c r="I100" s="239"/>
      <c r="J100" s="173"/>
      <c r="K100" s="173"/>
      <c r="L100" s="240"/>
    </row>
    <row r="101" spans="2:12" x14ac:dyDescent="0.25">
      <c r="B101" s="241"/>
      <c r="C101" s="242" t="s">
        <v>1549</v>
      </c>
      <c r="D101" s="242"/>
      <c r="E101" s="242"/>
      <c r="F101" s="238"/>
      <c r="G101" s="237"/>
      <c r="H101" s="237"/>
      <c r="I101" s="239"/>
      <c r="J101" s="173"/>
      <c r="K101" s="173"/>
      <c r="L101" s="240"/>
    </row>
    <row r="102" spans="2:12" x14ac:dyDescent="0.25">
      <c r="B102" s="235"/>
      <c r="C102" s="237"/>
      <c r="D102" s="243" t="s">
        <v>1550</v>
      </c>
      <c r="E102" s="242"/>
      <c r="F102" s="238"/>
      <c r="G102" s="237"/>
      <c r="H102" s="237"/>
      <c r="I102" s="239"/>
      <c r="J102" s="173"/>
      <c r="K102" s="173"/>
      <c r="L102" s="240"/>
    </row>
    <row r="103" spans="2:12" x14ac:dyDescent="0.25">
      <c r="B103" s="235"/>
      <c r="C103" s="237"/>
      <c r="D103" s="243" t="s">
        <v>1551</v>
      </c>
      <c r="E103" s="242"/>
      <c r="F103" s="238"/>
      <c r="G103" s="237"/>
      <c r="H103" s="237"/>
      <c r="I103" s="239"/>
      <c r="J103" s="173"/>
      <c r="K103" s="173"/>
      <c r="L103" s="240"/>
    </row>
    <row r="104" spans="2:12" x14ac:dyDescent="0.25">
      <c r="B104" s="235"/>
      <c r="C104" s="237"/>
      <c r="D104" s="243" t="s">
        <v>1552</v>
      </c>
      <c r="E104" s="242"/>
      <c r="F104" s="238"/>
      <c r="G104" s="237"/>
      <c r="H104" s="237"/>
      <c r="I104" s="237"/>
      <c r="J104" s="244"/>
      <c r="K104" s="244"/>
      <c r="L104" s="240"/>
    </row>
    <row r="105" spans="2:12" x14ac:dyDescent="0.25">
      <c r="B105" s="235"/>
      <c r="C105" s="245" t="s">
        <v>1553</v>
      </c>
      <c r="D105" s="242"/>
      <c r="E105" s="242"/>
      <c r="F105" s="238"/>
      <c r="G105" s="237"/>
      <c r="H105" s="237"/>
      <c r="I105" s="237"/>
      <c r="J105" s="244"/>
      <c r="K105" s="244"/>
      <c r="L105" s="240"/>
    </row>
    <row r="106" spans="2:12" x14ac:dyDescent="0.25">
      <c r="B106" s="235"/>
      <c r="C106" s="245" t="s">
        <v>1554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1555</v>
      </c>
      <c r="C108" s="236" t="s">
        <v>1556</v>
      </c>
      <c r="D108" s="246"/>
      <c r="E108" s="247" t="s">
        <v>1336</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1422</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1423</v>
      </c>
      <c r="C115" s="200" t="s">
        <v>1424</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1425</v>
      </c>
      <c r="F117" s="251" t="s">
        <v>1426</v>
      </c>
      <c r="G117" s="149"/>
      <c r="H117" s="149"/>
      <c r="I117" s="149"/>
      <c r="J117" s="149"/>
      <c r="K117" s="149"/>
      <c r="L117" s="150"/>
    </row>
    <row r="118" spans="2:12" x14ac:dyDescent="0.25">
      <c r="B118" s="148"/>
      <c r="C118" s="593" t="s">
        <v>1427</v>
      </c>
      <c r="D118" s="594"/>
      <c r="E118" s="252">
        <v>7.827</v>
      </c>
      <c r="F118" s="252">
        <v>8.5820000000000007</v>
      </c>
      <c r="G118" s="149"/>
      <c r="H118" s="149"/>
      <c r="I118" s="149"/>
      <c r="J118" s="149"/>
      <c r="K118" s="149"/>
      <c r="L118" s="150"/>
    </row>
    <row r="119" spans="2:12" x14ac:dyDescent="0.25">
      <c r="B119" s="148"/>
      <c r="C119" s="593" t="s">
        <v>489</v>
      </c>
      <c r="D119" s="594"/>
      <c r="E119" s="626">
        <v>7.75</v>
      </c>
      <c r="F119" s="626">
        <v>10.986599999999999</v>
      </c>
      <c r="G119" s="149"/>
      <c r="H119" s="149"/>
      <c r="I119" s="149"/>
      <c r="J119" s="149"/>
      <c r="K119" s="149"/>
      <c r="L119" s="150"/>
    </row>
    <row r="120" spans="2:12" x14ac:dyDescent="0.25">
      <c r="B120" s="148"/>
      <c r="C120" s="593" t="s">
        <v>491</v>
      </c>
      <c r="D120" s="594"/>
      <c r="E120" s="627"/>
      <c r="F120" s="627"/>
      <c r="G120" s="149"/>
      <c r="H120" s="149"/>
      <c r="I120" s="149"/>
      <c r="J120" s="149"/>
      <c r="K120" s="149"/>
      <c r="L120" s="150"/>
    </row>
    <row r="121" spans="2:12" x14ac:dyDescent="0.25">
      <c r="B121" s="148"/>
      <c r="C121" s="593" t="s">
        <v>1406</v>
      </c>
      <c r="D121" s="594"/>
      <c r="E121" s="252">
        <v>5.7099999999999998E-2</v>
      </c>
      <c r="F121" s="252">
        <v>5.7099999999999998E-2</v>
      </c>
      <c r="G121" s="149"/>
      <c r="H121" s="149"/>
      <c r="I121" s="149"/>
      <c r="J121" s="149"/>
      <c r="K121" s="149"/>
      <c r="L121" s="150"/>
    </row>
    <row r="122" spans="2:12" x14ac:dyDescent="0.25">
      <c r="B122" s="148"/>
      <c r="C122" s="628" t="s">
        <v>1428</v>
      </c>
      <c r="D122" s="628"/>
      <c r="E122" s="253">
        <v>7.0686999999999998</v>
      </c>
      <c r="F122" s="253">
        <v>9.1354000000000006</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28" t="s">
        <v>1429</v>
      </c>
      <c r="D124" s="628"/>
      <c r="E124" s="253">
        <v>7.29</v>
      </c>
      <c r="F124" s="254">
        <f>E124</f>
        <v>7.29</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28" t="s">
        <v>1557</v>
      </c>
      <c r="D126" s="628"/>
      <c r="E126" s="253">
        <v>7.89</v>
      </c>
      <c r="F126" s="253">
        <f>E126</f>
        <v>7.89</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1430</v>
      </c>
      <c r="C128" s="200" t="s">
        <v>1888</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1431</v>
      </c>
      <c r="F130" s="205" t="s">
        <v>110</v>
      </c>
      <c r="G130" s="205" t="s">
        <v>112</v>
      </c>
      <c r="H130" s="256" t="s">
        <v>114</v>
      </c>
      <c r="I130" s="205" t="s">
        <v>116</v>
      </c>
      <c r="J130" s="205" t="s">
        <v>118</v>
      </c>
      <c r="K130" s="205" t="s">
        <v>120</v>
      </c>
      <c r="L130" s="150"/>
    </row>
    <row r="131" spans="2:13" x14ac:dyDescent="0.25">
      <c r="B131" s="148"/>
      <c r="C131" s="593" t="s">
        <v>1427</v>
      </c>
      <c r="D131" s="594"/>
      <c r="E131" s="257">
        <v>1987.3</v>
      </c>
      <c r="F131" s="257">
        <v>1923.6</v>
      </c>
      <c r="G131" s="257">
        <v>1716.1</v>
      </c>
      <c r="H131" s="257">
        <v>1504.1</v>
      </c>
      <c r="I131" s="257">
        <v>1556.5</v>
      </c>
      <c r="J131" s="257">
        <v>7478.6</v>
      </c>
      <c r="K131" s="257">
        <v>7750.8</v>
      </c>
      <c r="L131" s="258"/>
    </row>
    <row r="132" spans="2:13" x14ac:dyDescent="0.25">
      <c r="B132" s="148"/>
      <c r="C132" s="593" t="s">
        <v>489</v>
      </c>
      <c r="D132" s="594"/>
      <c r="E132" s="599">
        <v>4559.8</v>
      </c>
      <c r="F132" s="599">
        <v>4065</v>
      </c>
      <c r="G132" s="599">
        <v>3562.7</v>
      </c>
      <c r="H132" s="599">
        <v>3241.9</v>
      </c>
      <c r="I132" s="599">
        <v>2380.6</v>
      </c>
      <c r="J132" s="599">
        <v>9776.5</v>
      </c>
      <c r="K132" s="599">
        <v>12797.1</v>
      </c>
      <c r="L132" s="258"/>
    </row>
    <row r="133" spans="2:13" x14ac:dyDescent="0.25">
      <c r="B133" s="148"/>
      <c r="C133" s="593" t="s">
        <v>491</v>
      </c>
      <c r="D133" s="594"/>
      <c r="E133" s="600"/>
      <c r="F133" s="600"/>
      <c r="G133" s="600"/>
      <c r="H133" s="600"/>
      <c r="I133" s="600"/>
      <c r="J133" s="600"/>
      <c r="K133" s="600"/>
      <c r="L133" s="258"/>
    </row>
    <row r="134" spans="2:13" x14ac:dyDescent="0.25">
      <c r="B134" s="148"/>
      <c r="C134" s="593" t="s">
        <v>1406</v>
      </c>
      <c r="D134" s="594"/>
      <c r="E134" s="257">
        <v>7022</v>
      </c>
      <c r="F134" s="210"/>
      <c r="G134" s="210"/>
      <c r="H134" s="210"/>
      <c r="I134" s="210"/>
      <c r="J134" s="210"/>
      <c r="K134" s="210"/>
      <c r="L134" s="258"/>
    </row>
    <row r="135" spans="2:13" x14ac:dyDescent="0.25">
      <c r="B135" s="148"/>
      <c r="C135" s="259"/>
      <c r="D135" s="260" t="s">
        <v>1432</v>
      </c>
      <c r="E135" s="261">
        <f>E131+E132+E134</f>
        <v>13569.1</v>
      </c>
      <c r="F135" s="261">
        <f t="shared" ref="F135:K135" si="0">F131+F132+F134</f>
        <v>5988.6</v>
      </c>
      <c r="G135" s="261">
        <f t="shared" si="0"/>
        <v>5278.7999999999993</v>
      </c>
      <c r="H135" s="261">
        <f t="shared" si="0"/>
        <v>4746</v>
      </c>
      <c r="I135" s="261">
        <f t="shared" si="0"/>
        <v>3937.1</v>
      </c>
      <c r="J135" s="261">
        <f t="shared" si="0"/>
        <v>17255.099999999999</v>
      </c>
      <c r="K135" s="261">
        <f t="shared" si="0"/>
        <v>20547.900000000001</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1433</v>
      </c>
      <c r="E137" s="261">
        <v>3604.357</v>
      </c>
      <c r="F137" s="261">
        <v>8779.8719999999994</v>
      </c>
      <c r="G137" s="261">
        <v>5958.7219999999998</v>
      </c>
      <c r="H137" s="261">
        <v>6202.6220000000003</v>
      </c>
      <c r="I137" s="261">
        <v>2748.46</v>
      </c>
      <c r="J137" s="261">
        <v>19484.845000000001</v>
      </c>
      <c r="K137" s="261">
        <v>13487.1</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1434</v>
      </c>
      <c r="C140" s="200" t="s">
        <v>1889</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3" t="s">
        <v>1427</v>
      </c>
      <c r="D143" s="594"/>
      <c r="E143" s="257">
        <v>1732.9</v>
      </c>
      <c r="F143" s="257">
        <v>1712.3</v>
      </c>
      <c r="G143" s="257">
        <v>1543.9</v>
      </c>
      <c r="H143" s="257">
        <v>1367.5</v>
      </c>
      <c r="I143" s="257">
        <v>1452.2</v>
      </c>
      <c r="J143" s="257">
        <v>7297.6</v>
      </c>
      <c r="K143" s="257">
        <v>8810.5999999999985</v>
      </c>
      <c r="L143" s="258"/>
      <c r="M143" s="263"/>
    </row>
    <row r="144" spans="2:13" x14ac:dyDescent="0.25">
      <c r="B144" s="148"/>
      <c r="C144" s="593" t="s">
        <v>489</v>
      </c>
      <c r="D144" s="594"/>
      <c r="E144" s="599">
        <v>2015.2</v>
      </c>
      <c r="F144" s="599">
        <v>2057.1999999999998</v>
      </c>
      <c r="G144" s="599">
        <v>2029.6</v>
      </c>
      <c r="H144" s="599">
        <v>2145.8000000000002</v>
      </c>
      <c r="I144" s="599">
        <v>2001.8</v>
      </c>
      <c r="J144" s="599">
        <v>9652.6</v>
      </c>
      <c r="K144" s="599">
        <v>20481.400000000001</v>
      </c>
      <c r="L144" s="258"/>
      <c r="M144" s="565"/>
    </row>
    <row r="145" spans="2:12" x14ac:dyDescent="0.25">
      <c r="B145" s="148"/>
      <c r="C145" s="593" t="s">
        <v>491</v>
      </c>
      <c r="D145" s="594"/>
      <c r="E145" s="600">
        <v>7071</v>
      </c>
      <c r="F145" s="600"/>
      <c r="G145" s="600"/>
      <c r="H145" s="600"/>
      <c r="I145" s="600"/>
      <c r="J145" s="600"/>
      <c r="K145" s="600"/>
      <c r="L145" s="258"/>
    </row>
    <row r="146" spans="2:12" x14ac:dyDescent="0.25">
      <c r="B146" s="148"/>
      <c r="C146" s="593" t="s">
        <v>1406</v>
      </c>
      <c r="D146" s="594"/>
      <c r="E146" s="257">
        <v>7022</v>
      </c>
      <c r="F146" s="257"/>
      <c r="G146" s="257"/>
      <c r="H146" s="257"/>
      <c r="I146" s="257"/>
      <c r="J146" s="257"/>
      <c r="K146" s="257"/>
      <c r="L146" s="258"/>
    </row>
    <row r="147" spans="2:12" x14ac:dyDescent="0.25">
      <c r="B147" s="148"/>
      <c r="C147" s="259"/>
      <c r="D147" s="260" t="s">
        <v>1435</v>
      </c>
      <c r="E147" s="261">
        <f>E143+E144+E146</f>
        <v>10770.1</v>
      </c>
      <c r="F147" s="261">
        <f t="shared" ref="F147:K147" si="1">F143+F144+F146</f>
        <v>3769.5</v>
      </c>
      <c r="G147" s="261">
        <f t="shared" si="1"/>
        <v>3573.5</v>
      </c>
      <c r="H147" s="261">
        <f t="shared" si="1"/>
        <v>3513.3</v>
      </c>
      <c r="I147" s="261">
        <f t="shared" si="1"/>
        <v>3454</v>
      </c>
      <c r="J147" s="261">
        <f t="shared" si="1"/>
        <v>16950.2</v>
      </c>
      <c r="K147" s="261">
        <f t="shared" si="1"/>
        <v>29292</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1436</v>
      </c>
      <c r="E149" s="261">
        <f>E137</f>
        <v>3604.357</v>
      </c>
      <c r="F149" s="261">
        <f>F137</f>
        <v>8779.8719999999994</v>
      </c>
      <c r="G149" s="261">
        <f t="shared" ref="G149:K149" si="2">G137</f>
        <v>5958.7219999999998</v>
      </c>
      <c r="H149" s="261">
        <f t="shared" si="2"/>
        <v>6202.6220000000003</v>
      </c>
      <c r="I149" s="261">
        <f t="shared" si="2"/>
        <v>2748.46</v>
      </c>
      <c r="J149" s="261">
        <f t="shared" si="2"/>
        <v>19484.845000000001</v>
      </c>
      <c r="K149" s="261">
        <f t="shared" si="2"/>
        <v>13487.1</v>
      </c>
      <c r="L149" s="258"/>
    </row>
    <row r="150" spans="2:12" x14ac:dyDescent="0.25">
      <c r="B150" s="148"/>
      <c r="C150" s="601" t="s">
        <v>1437</v>
      </c>
      <c r="D150" s="601"/>
      <c r="E150" s="257">
        <f>E149</f>
        <v>3604.357</v>
      </c>
      <c r="F150" s="257">
        <f t="shared" ref="F150:K150" si="3">F149</f>
        <v>8779.8719999999994</v>
      </c>
      <c r="G150" s="257">
        <f t="shared" si="3"/>
        <v>5958.7219999999998</v>
      </c>
      <c r="H150" s="257">
        <f t="shared" si="3"/>
        <v>6202.6220000000003</v>
      </c>
      <c r="I150" s="257">
        <f t="shared" si="3"/>
        <v>2748.46</v>
      </c>
      <c r="J150" s="257">
        <f t="shared" si="3"/>
        <v>19484.845000000001</v>
      </c>
      <c r="K150" s="257">
        <f t="shared" si="3"/>
        <v>13487.1</v>
      </c>
      <c r="L150" s="150"/>
    </row>
    <row r="151" spans="2:12" x14ac:dyDescent="0.25">
      <c r="B151" s="148"/>
      <c r="C151" s="601" t="s">
        <v>1438</v>
      </c>
      <c r="D151" s="601"/>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1439</v>
      </c>
      <c r="C154" s="200" t="s">
        <v>1440</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1442</v>
      </c>
      <c r="D156" s="602"/>
      <c r="E156" s="603"/>
      <c r="F156" s="603"/>
      <c r="G156" s="603"/>
      <c r="H156" s="603"/>
      <c r="I156" s="603"/>
      <c r="J156" s="603"/>
      <c r="K156" s="603"/>
      <c r="L156" s="150"/>
    </row>
    <row r="157" spans="2:12" ht="243.75" customHeight="1" x14ac:dyDescent="0.25">
      <c r="B157" s="148"/>
      <c r="C157" s="267"/>
      <c r="D157" s="604" t="s">
        <v>1558</v>
      </c>
      <c r="E157" s="605"/>
      <c r="F157" s="605"/>
      <c r="G157" s="605"/>
      <c r="H157" s="605"/>
      <c r="I157" s="606"/>
      <c r="J157" s="606"/>
      <c r="K157" s="606"/>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693</v>
      </c>
      <c r="E159" s="273" t="s">
        <v>1441</v>
      </c>
      <c r="F159" s="149"/>
      <c r="G159" s="149"/>
      <c r="H159" s="173"/>
      <c r="I159" s="173"/>
      <c r="J159" s="201"/>
      <c r="K159" s="271"/>
      <c r="L159" s="150"/>
    </row>
    <row r="160" spans="2:12" x14ac:dyDescent="0.25">
      <c r="B160" s="148"/>
      <c r="C160" s="274" t="s">
        <v>1559</v>
      </c>
      <c r="D160" s="275">
        <v>39101</v>
      </c>
      <c r="E160" s="276">
        <v>6.5</v>
      </c>
      <c r="F160" s="149"/>
      <c r="G160" s="149"/>
      <c r="H160" s="173"/>
      <c r="I160" s="173"/>
      <c r="J160" s="149"/>
      <c r="K160" s="271"/>
      <c r="L160" s="150"/>
    </row>
    <row r="161" spans="2:12" x14ac:dyDescent="0.25">
      <c r="B161" s="148"/>
      <c r="C161" s="274" t="s">
        <v>1560</v>
      </c>
      <c r="D161" s="275">
        <v>10978</v>
      </c>
      <c r="E161" s="276">
        <v>6.6</v>
      </c>
      <c r="F161" s="149"/>
      <c r="G161" s="149"/>
      <c r="H161" s="173"/>
      <c r="I161" s="149"/>
      <c r="J161" s="149"/>
      <c r="K161" s="271"/>
      <c r="L161" s="150"/>
    </row>
    <row r="162" spans="2:12" x14ac:dyDescent="0.25">
      <c r="B162" s="148"/>
      <c r="C162" s="266" t="s">
        <v>1445</v>
      </c>
      <c r="D162" s="607"/>
      <c r="E162" s="603"/>
      <c r="F162" s="608"/>
      <c r="G162" s="608"/>
      <c r="H162" s="608"/>
      <c r="I162" s="608"/>
      <c r="J162" s="608"/>
      <c r="K162" s="608"/>
      <c r="L162" s="150"/>
    </row>
    <row r="163" spans="2:12" ht="66" customHeight="1" x14ac:dyDescent="0.25">
      <c r="B163" s="148"/>
      <c r="C163" s="267"/>
      <c r="D163" s="609" t="s">
        <v>1561</v>
      </c>
      <c r="E163" s="610"/>
      <c r="F163" s="610"/>
      <c r="G163" s="610"/>
      <c r="H163" s="610"/>
      <c r="I163" s="610"/>
      <c r="J163" s="610"/>
      <c r="K163" s="611"/>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693</v>
      </c>
      <c r="E165" s="273" t="s">
        <v>1441</v>
      </c>
      <c r="F165" s="278"/>
      <c r="G165" s="149"/>
      <c r="H165" s="149"/>
      <c r="I165" s="149"/>
      <c r="J165" s="149"/>
      <c r="K165" s="271"/>
      <c r="L165" s="150"/>
    </row>
    <row r="166" spans="2:12" x14ac:dyDescent="0.25">
      <c r="B166" s="148"/>
      <c r="C166" s="274" t="s">
        <v>1562</v>
      </c>
      <c r="D166" s="275">
        <v>2975</v>
      </c>
      <c r="E166" s="279">
        <v>8.3000000000000007</v>
      </c>
      <c r="F166" s="278"/>
      <c r="G166" s="149"/>
      <c r="H166" s="149"/>
      <c r="I166" s="173"/>
      <c r="J166" s="149"/>
      <c r="K166" s="271"/>
      <c r="L166" s="150"/>
    </row>
    <row r="167" spans="2:12" x14ac:dyDescent="0.25">
      <c r="B167" s="148"/>
      <c r="C167" s="274" t="s">
        <v>1563</v>
      </c>
      <c r="D167" s="275">
        <v>3499</v>
      </c>
      <c r="E167" s="279">
        <v>8.3000000000000007</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1446</v>
      </c>
      <c r="C170" s="200" t="s">
        <v>1564</v>
      </c>
      <c r="D170" s="149"/>
      <c r="E170" s="149"/>
      <c r="F170" s="149"/>
      <c r="G170" s="149"/>
      <c r="H170" s="149"/>
      <c r="I170" s="149"/>
      <c r="J170" s="149"/>
      <c r="K170" s="149"/>
      <c r="L170" s="150"/>
    </row>
    <row r="171" spans="2:12" x14ac:dyDescent="0.25">
      <c r="B171" s="148"/>
      <c r="C171" s="149"/>
      <c r="D171" s="149"/>
      <c r="E171" s="612" t="s">
        <v>1565</v>
      </c>
      <c r="F171" s="149"/>
      <c r="G171" s="173"/>
      <c r="H171" s="149"/>
      <c r="I171" s="149"/>
      <c r="J171" s="149"/>
      <c r="K171" s="149"/>
      <c r="L171" s="150"/>
    </row>
    <row r="172" spans="2:12" x14ac:dyDescent="0.25">
      <c r="B172" s="148"/>
      <c r="C172" s="149"/>
      <c r="D172" s="149"/>
      <c r="E172" s="613"/>
      <c r="F172" s="149"/>
      <c r="G172" s="149"/>
      <c r="H172" s="149"/>
      <c r="I172" s="149"/>
      <c r="J172" s="149"/>
      <c r="K172" s="149"/>
      <c r="L172" s="150"/>
    </row>
    <row r="173" spans="2:12" x14ac:dyDescent="0.25">
      <c r="B173" s="148"/>
      <c r="C173" s="593" t="s">
        <v>1566</v>
      </c>
      <c r="D173" s="594"/>
      <c r="E173" s="210"/>
      <c r="F173" s="149"/>
      <c r="G173" s="149"/>
      <c r="H173" s="149"/>
      <c r="I173" s="149"/>
      <c r="J173" s="149"/>
      <c r="K173" s="149"/>
      <c r="L173" s="150"/>
    </row>
    <row r="174" spans="2:12" x14ac:dyDescent="0.25">
      <c r="B174" s="148"/>
      <c r="C174" s="593" t="s">
        <v>1567</v>
      </c>
      <c r="D174" s="594"/>
      <c r="E174" s="210"/>
      <c r="F174" s="149"/>
      <c r="G174" s="149"/>
      <c r="H174" s="149"/>
      <c r="I174" s="149"/>
      <c r="J174" s="149"/>
      <c r="K174" s="149"/>
      <c r="L174" s="150"/>
    </row>
    <row r="175" spans="2:12" x14ac:dyDescent="0.25">
      <c r="B175" s="148"/>
      <c r="C175" s="593" t="s">
        <v>1568</v>
      </c>
      <c r="D175" s="594"/>
      <c r="E175" s="210">
        <v>10100</v>
      </c>
      <c r="F175" s="149"/>
      <c r="G175" s="149"/>
      <c r="H175" s="149"/>
      <c r="I175" s="149"/>
      <c r="J175" s="149"/>
      <c r="K175" s="149"/>
      <c r="L175" s="150"/>
    </row>
    <row r="176" spans="2:12" x14ac:dyDescent="0.25">
      <c r="B176" s="148"/>
      <c r="C176" s="593" t="s">
        <v>1569</v>
      </c>
      <c r="D176" s="594"/>
      <c r="E176" s="210"/>
      <c r="F176" s="149"/>
      <c r="G176" s="149"/>
      <c r="H176" s="149"/>
      <c r="I176" s="149"/>
      <c r="J176" s="149"/>
      <c r="K176" s="149"/>
      <c r="L176" s="150"/>
    </row>
    <row r="177" spans="2:12" x14ac:dyDescent="0.25">
      <c r="B177" s="148"/>
      <c r="C177" s="593" t="s">
        <v>1570</v>
      </c>
      <c r="D177" s="594"/>
      <c r="E177" s="210">
        <v>1522.83</v>
      </c>
      <c r="F177" s="149"/>
      <c r="G177" s="149"/>
      <c r="H177" s="149"/>
      <c r="I177" s="149"/>
      <c r="J177" s="149"/>
      <c r="K177" s="149"/>
      <c r="L177" s="150"/>
    </row>
    <row r="178" spans="2:12" x14ac:dyDescent="0.25">
      <c r="B178" s="148"/>
      <c r="C178" s="595" t="s">
        <v>1406</v>
      </c>
      <c r="D178" s="185" t="s">
        <v>1571</v>
      </c>
      <c r="E178" s="210"/>
      <c r="F178" s="149"/>
      <c r="G178" s="149"/>
      <c r="H178" s="149"/>
      <c r="I178" s="149"/>
      <c r="J178" s="149"/>
      <c r="K178" s="149"/>
      <c r="L178" s="150"/>
    </row>
    <row r="179" spans="2:12" x14ac:dyDescent="0.25">
      <c r="B179" s="148"/>
      <c r="C179" s="596"/>
      <c r="D179" s="185" t="s">
        <v>92</v>
      </c>
      <c r="E179" s="210">
        <v>5499.1600000000008</v>
      </c>
      <c r="F179" s="149"/>
      <c r="G179" s="149"/>
      <c r="H179" s="149"/>
      <c r="I179" s="149"/>
      <c r="J179" s="149"/>
      <c r="K179" s="149"/>
      <c r="L179" s="150"/>
    </row>
    <row r="180" spans="2:12" x14ac:dyDescent="0.25">
      <c r="B180" s="148"/>
      <c r="C180" s="597" t="s">
        <v>1572</v>
      </c>
      <c r="D180" s="598"/>
      <c r="E180" s="215">
        <f>SUM(E173:E179)</f>
        <v>17121.990000000002</v>
      </c>
      <c r="F180" s="149"/>
      <c r="G180" s="149"/>
      <c r="H180" s="149"/>
      <c r="I180" s="149"/>
      <c r="J180" s="149"/>
      <c r="K180" s="149"/>
      <c r="L180" s="150"/>
    </row>
    <row r="181" spans="2:12" x14ac:dyDescent="0.25">
      <c r="B181" s="148"/>
      <c r="C181" s="591" t="s">
        <v>1573</v>
      </c>
      <c r="D181" s="592"/>
      <c r="E181" s="280">
        <f>E180/F89</f>
        <v>0.28335372045952584</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3" t="s">
        <v>1574</v>
      </c>
      <c r="D183" s="594"/>
      <c r="E183" s="282">
        <v>0</v>
      </c>
      <c r="F183" s="273" t="s">
        <v>1575</v>
      </c>
      <c r="G183" s="149"/>
      <c r="H183" s="173"/>
      <c r="I183" s="149"/>
      <c r="J183" s="149"/>
      <c r="K183" s="149"/>
      <c r="L183" s="150"/>
    </row>
    <row r="184" spans="2:12" x14ac:dyDescent="0.25">
      <c r="B184" s="148"/>
      <c r="C184" s="591" t="s">
        <v>1576</v>
      </c>
      <c r="D184" s="592"/>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1577</v>
      </c>
      <c r="C187" s="200" t="s">
        <v>1447</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1414</v>
      </c>
      <c r="E189" s="205" t="s">
        <v>1441</v>
      </c>
      <c r="F189" s="149"/>
      <c r="G189" s="149"/>
      <c r="H189" s="149"/>
      <c r="I189" s="149"/>
      <c r="J189" s="149"/>
      <c r="K189" s="149"/>
      <c r="L189" s="150"/>
    </row>
    <row r="190" spans="2:12" x14ac:dyDescent="0.25">
      <c r="B190" s="148"/>
      <c r="C190" s="221" t="s">
        <v>1448</v>
      </c>
      <c r="D190" s="210">
        <v>1522.83</v>
      </c>
      <c r="E190" s="252">
        <v>0</v>
      </c>
      <c r="F190" s="149"/>
      <c r="G190" s="149"/>
      <c r="H190" s="149"/>
      <c r="I190" s="149"/>
      <c r="J190" s="149"/>
      <c r="K190" s="149"/>
      <c r="L190" s="150"/>
    </row>
    <row r="191" spans="2:12" x14ac:dyDescent="0.25">
      <c r="B191" s="148"/>
      <c r="C191" s="221" t="s">
        <v>1449</v>
      </c>
      <c r="D191" s="210">
        <v>5499.1600000000008</v>
      </c>
      <c r="E191" s="252">
        <v>7.0000000000000007E-2</v>
      </c>
      <c r="F191" s="557"/>
      <c r="G191" s="149"/>
      <c r="H191" s="149"/>
      <c r="I191" s="149"/>
      <c r="J191" s="149"/>
      <c r="K191" s="149"/>
      <c r="L191" s="150"/>
    </row>
    <row r="192" spans="2:12" x14ac:dyDescent="0.25">
      <c r="B192" s="148"/>
      <c r="C192" s="221" t="s">
        <v>1450</v>
      </c>
      <c r="D192" s="210"/>
      <c r="E192" s="285"/>
      <c r="F192" s="149"/>
      <c r="G192" s="149"/>
      <c r="H192" s="149"/>
      <c r="I192" s="149"/>
      <c r="J192" s="149"/>
      <c r="K192" s="149"/>
      <c r="L192" s="150"/>
    </row>
    <row r="193" spans="2:12" x14ac:dyDescent="0.25">
      <c r="B193" s="148"/>
      <c r="C193" s="265" t="s">
        <v>94</v>
      </c>
      <c r="D193" s="215">
        <f>D191+D190</f>
        <v>7021.9900000000007</v>
      </c>
      <c r="E193" s="253">
        <f>E191</f>
        <v>7.0000000000000007E-2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F68"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97" zoomScaleNormal="100" workbookViewId="0">
      <selection activeCell="E105" sqref="E105"/>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1511</v>
      </c>
      <c r="D4" s="660" t="s">
        <v>1334</v>
      </c>
      <c r="E4" s="660"/>
      <c r="F4" s="660"/>
      <c r="G4" s="297"/>
      <c r="H4" s="297"/>
      <c r="I4" s="297"/>
      <c r="J4" s="297"/>
      <c r="K4" s="297"/>
      <c r="L4" s="298"/>
    </row>
    <row r="5" spans="1:97" x14ac:dyDescent="0.25">
      <c r="B5" s="296"/>
      <c r="C5" s="299" t="s">
        <v>1381</v>
      </c>
      <c r="D5" s="300">
        <f>'D1. NTT Overview'!D5</f>
        <v>43646</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1582</v>
      </c>
      <c r="D14" s="315">
        <v>0.95744642404115021</v>
      </c>
      <c r="E14" s="315">
        <v>0.52780682792430966</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1453</v>
      </c>
      <c r="D16" s="662">
        <v>1.039104306453552E-2</v>
      </c>
      <c r="E16" s="662">
        <v>5.7282197113116724E-3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1454</v>
      </c>
      <c r="D17" s="663"/>
      <c r="E17" s="663"/>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1455</v>
      </c>
      <c r="D18" s="315">
        <v>3.0909308993096207E-3</v>
      </c>
      <c r="E18" s="315">
        <v>1.7039224256664288E-3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1456</v>
      </c>
      <c r="D19" s="315">
        <v>2.772536794956522E-3</v>
      </c>
      <c r="E19" s="315">
        <v>1.5284028581703075E-3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1457</v>
      </c>
      <c r="D20" s="315">
        <v>2.6284057480908608E-2</v>
      </c>
      <c r="E20" s="315">
        <v>1.4489484378065158E-2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1583</v>
      </c>
      <c r="D21" s="317">
        <f>D19+D20</f>
        <v>2.9056594275865131E-2</v>
      </c>
      <c r="E21" s="317">
        <f>E19+E20</f>
        <v>1.6017887236235467E-2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1458</v>
      </c>
      <c r="C24" s="309" t="s">
        <v>1474</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1459</v>
      </c>
      <c r="D26" s="176" t="s">
        <v>0</v>
      </c>
      <c r="E26" s="220" t="s">
        <v>1580</v>
      </c>
      <c r="F26" s="220" t="s">
        <v>1581</v>
      </c>
      <c r="G26" s="321"/>
      <c r="H26" s="318"/>
      <c r="I26" s="322"/>
      <c r="J26" s="323"/>
      <c r="K26" s="324"/>
      <c r="L26" s="298"/>
    </row>
    <row r="27" spans="1:97" x14ac:dyDescent="0.25">
      <c r="B27" s="304"/>
      <c r="C27" s="325"/>
      <c r="D27" s="185" t="s">
        <v>553</v>
      </c>
      <c r="E27" s="545">
        <f>SUM(D16:D20)</f>
        <v>4.2538568239710271E-2</v>
      </c>
      <c r="F27" s="545">
        <f>SUM(E16:E20)</f>
        <v>2.3450029373213568E-2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61" t="s">
        <v>1585</v>
      </c>
      <c r="D34" s="661"/>
      <c r="E34" s="220" t="s">
        <v>1580</v>
      </c>
      <c r="F34" s="297"/>
      <c r="G34" s="297"/>
      <c r="H34" s="297"/>
      <c r="I34" s="297"/>
      <c r="J34" s="297"/>
      <c r="K34" s="297"/>
      <c r="L34" s="298"/>
    </row>
    <row r="35" spans="2:12" x14ac:dyDescent="0.25">
      <c r="B35" s="304"/>
      <c r="C35" s="658" t="s">
        <v>553</v>
      </c>
      <c r="D35" s="659"/>
      <c r="E35" s="332">
        <f>SUM(E36:E49)</f>
        <v>0.98162560064220583</v>
      </c>
      <c r="F35" s="297"/>
      <c r="G35" s="297"/>
      <c r="H35" s="297"/>
      <c r="I35" s="297"/>
      <c r="J35" s="297"/>
      <c r="K35" s="297"/>
      <c r="L35" s="298"/>
    </row>
    <row r="36" spans="2:12" x14ac:dyDescent="0.25">
      <c r="B36" s="304"/>
      <c r="C36" s="656" t="s">
        <v>1361</v>
      </c>
      <c r="D36" s="657" t="s">
        <v>1361</v>
      </c>
      <c r="E36" s="333">
        <v>9.1768060499782381E-2</v>
      </c>
      <c r="F36" s="297"/>
      <c r="G36" s="297"/>
      <c r="H36" s="297"/>
      <c r="I36" s="297"/>
      <c r="J36" s="297"/>
      <c r="K36" s="297"/>
      <c r="L36" s="298"/>
    </row>
    <row r="37" spans="2:12" x14ac:dyDescent="0.25">
      <c r="B37" s="304"/>
      <c r="C37" s="656" t="s">
        <v>1362</v>
      </c>
      <c r="D37" s="657" t="s">
        <v>1362</v>
      </c>
      <c r="E37" s="333">
        <v>2.147112687582757E-2</v>
      </c>
      <c r="F37" s="297"/>
      <c r="G37" s="297"/>
      <c r="H37" s="297"/>
      <c r="I37" s="297"/>
      <c r="J37" s="297"/>
      <c r="K37" s="297"/>
      <c r="L37" s="298"/>
    </row>
    <row r="38" spans="2:12" x14ac:dyDescent="0.25">
      <c r="B38" s="304"/>
      <c r="C38" s="656" t="s">
        <v>1363</v>
      </c>
      <c r="D38" s="657" t="s">
        <v>1363</v>
      </c>
      <c r="E38" s="333">
        <v>2.5175819772432613E-2</v>
      </c>
      <c r="F38" s="297"/>
      <c r="G38" s="297"/>
      <c r="H38" s="297"/>
      <c r="I38" s="297"/>
      <c r="J38" s="297"/>
      <c r="K38" s="297"/>
      <c r="L38" s="298"/>
    </row>
    <row r="39" spans="2:12" x14ac:dyDescent="0.25">
      <c r="B39" s="304"/>
      <c r="C39" s="656" t="s">
        <v>1364</v>
      </c>
      <c r="D39" s="657" t="s">
        <v>1364</v>
      </c>
      <c r="E39" s="333">
        <v>2.8023066052725872E-2</v>
      </c>
      <c r="F39" s="297"/>
      <c r="G39" s="297"/>
      <c r="H39" s="297"/>
      <c r="I39" s="297"/>
      <c r="J39" s="297"/>
      <c r="K39" s="297"/>
      <c r="L39" s="298"/>
    </row>
    <row r="40" spans="2:12" x14ac:dyDescent="0.25">
      <c r="B40" s="304"/>
      <c r="C40" s="656" t="s">
        <v>1350</v>
      </c>
      <c r="D40" s="657" t="s">
        <v>1350</v>
      </c>
      <c r="E40" s="333">
        <v>1.5350313712278096E-3</v>
      </c>
      <c r="F40" s="297"/>
      <c r="G40" s="297"/>
      <c r="H40" s="297"/>
      <c r="I40" s="297"/>
      <c r="J40" s="297"/>
      <c r="K40" s="297"/>
      <c r="L40" s="298"/>
    </row>
    <row r="41" spans="2:12" x14ac:dyDescent="0.25">
      <c r="B41" s="304"/>
      <c r="C41" s="656" t="s">
        <v>1351</v>
      </c>
      <c r="D41" s="657" t="s">
        <v>1351</v>
      </c>
      <c r="E41" s="333">
        <v>4.3015552084640987E-2</v>
      </c>
      <c r="F41" s="297"/>
      <c r="G41" s="297"/>
      <c r="H41" s="297"/>
      <c r="I41" s="297"/>
      <c r="J41" s="297"/>
      <c r="K41" s="297"/>
      <c r="L41" s="298"/>
    </row>
    <row r="42" spans="2:12" x14ac:dyDescent="0.25">
      <c r="B42" s="304"/>
      <c r="C42" s="656" t="s">
        <v>1352</v>
      </c>
      <c r="D42" s="657" t="s">
        <v>1352</v>
      </c>
      <c r="E42" s="333">
        <v>9.1792089144187239E-2</v>
      </c>
      <c r="F42" s="297"/>
      <c r="G42" s="297"/>
      <c r="H42" s="297"/>
      <c r="I42" s="297"/>
      <c r="J42" s="297"/>
      <c r="K42" s="297"/>
      <c r="L42" s="298"/>
    </row>
    <row r="43" spans="2:12" x14ac:dyDescent="0.25">
      <c r="B43" s="304"/>
      <c r="C43" s="656" t="s">
        <v>1353</v>
      </c>
      <c r="D43" s="657" t="s">
        <v>1353</v>
      </c>
      <c r="E43" s="333">
        <v>0.29486818655481228</v>
      </c>
      <c r="F43" s="297"/>
      <c r="G43" s="297"/>
      <c r="H43" s="297"/>
      <c r="I43" s="297"/>
      <c r="J43" s="297"/>
      <c r="K43" s="297"/>
      <c r="L43" s="298"/>
    </row>
    <row r="44" spans="2:12" x14ac:dyDescent="0.25">
      <c r="B44" s="304"/>
      <c r="C44" s="656" t="s">
        <v>1354</v>
      </c>
      <c r="D44" s="657" t="s">
        <v>1354</v>
      </c>
      <c r="E44" s="333">
        <v>4.6796254444174054E-2</v>
      </c>
      <c r="F44" s="297"/>
      <c r="G44" s="297"/>
      <c r="H44" s="297"/>
      <c r="I44" s="297"/>
      <c r="J44" s="297"/>
      <c r="K44" s="297"/>
      <c r="L44" s="298"/>
    </row>
    <row r="45" spans="2:12" x14ac:dyDescent="0.25">
      <c r="B45" s="304"/>
      <c r="C45" s="656" t="s">
        <v>1355</v>
      </c>
      <c r="D45" s="657" t="s">
        <v>1355</v>
      </c>
      <c r="E45" s="333">
        <v>7.9171248125285559E-2</v>
      </c>
      <c r="F45" s="297"/>
      <c r="G45" s="297"/>
      <c r="H45" s="297"/>
      <c r="I45" s="297"/>
      <c r="J45" s="297"/>
      <c r="K45" s="297"/>
      <c r="L45" s="298"/>
    </row>
    <row r="46" spans="2:12" x14ac:dyDescent="0.25">
      <c r="B46" s="304"/>
      <c r="C46" s="656" t="s">
        <v>1356</v>
      </c>
      <c r="D46" s="657" t="s">
        <v>1356</v>
      </c>
      <c r="E46" s="333">
        <v>0.11249846019721185</v>
      </c>
      <c r="F46" s="297"/>
      <c r="G46" s="297"/>
      <c r="H46" s="297"/>
      <c r="I46" s="297"/>
      <c r="J46" s="297"/>
      <c r="K46" s="297"/>
      <c r="L46" s="298"/>
    </row>
    <row r="47" spans="2:12" x14ac:dyDescent="0.25">
      <c r="B47" s="304"/>
      <c r="C47" s="656" t="s">
        <v>1365</v>
      </c>
      <c r="D47" s="657" t="s">
        <v>1365</v>
      </c>
      <c r="E47" s="333">
        <v>7.2080507478268652E-3</v>
      </c>
      <c r="F47" s="297"/>
      <c r="G47" s="297"/>
      <c r="H47" s="297"/>
      <c r="I47" s="297"/>
      <c r="J47" s="297"/>
      <c r="K47" s="297"/>
      <c r="L47" s="298"/>
    </row>
    <row r="48" spans="2:12" x14ac:dyDescent="0.25">
      <c r="B48" s="304"/>
      <c r="C48" s="656" t="s">
        <v>1357</v>
      </c>
      <c r="D48" s="657" t="s">
        <v>1357</v>
      </c>
      <c r="E48" s="333">
        <v>4.539105284247099E-2</v>
      </c>
      <c r="F48" s="297"/>
      <c r="G48" s="297"/>
      <c r="H48" s="297"/>
      <c r="I48" s="297"/>
      <c r="J48" s="297"/>
      <c r="K48" s="297"/>
      <c r="L48" s="298"/>
    </row>
    <row r="49" spans="1:97" x14ac:dyDescent="0.25">
      <c r="B49" s="304"/>
      <c r="C49" s="656" t="s">
        <v>1358</v>
      </c>
      <c r="D49" s="657" t="s">
        <v>1358</v>
      </c>
      <c r="E49" s="333">
        <v>9.2911601929599769E-2</v>
      </c>
      <c r="F49" s="297"/>
      <c r="G49" s="297"/>
      <c r="H49" s="297"/>
      <c r="I49" s="297"/>
      <c r="J49" s="297"/>
      <c r="K49" s="297"/>
      <c r="L49" s="298"/>
    </row>
    <row r="50" spans="1:97" x14ac:dyDescent="0.25">
      <c r="B50" s="304"/>
      <c r="C50" s="658" t="s">
        <v>537</v>
      </c>
      <c r="D50" s="659"/>
      <c r="E50" s="332">
        <f>SUM(E51:E53)</f>
        <v>1.756419127588893E-2</v>
      </c>
      <c r="F50" s="297"/>
      <c r="G50" s="297"/>
      <c r="H50" s="297"/>
      <c r="I50" s="297"/>
      <c r="J50" s="297"/>
      <c r="K50" s="297"/>
      <c r="L50" s="298"/>
    </row>
    <row r="51" spans="1:97" x14ac:dyDescent="0.25">
      <c r="B51" s="304"/>
      <c r="C51" s="656" t="s">
        <v>1586</v>
      </c>
      <c r="D51" s="657"/>
      <c r="E51" s="333">
        <v>1.4963043243786669E-3</v>
      </c>
      <c r="F51" s="297"/>
      <c r="G51" s="297"/>
      <c r="H51" s="297"/>
      <c r="I51" s="297"/>
      <c r="J51" s="297"/>
      <c r="K51" s="297"/>
      <c r="L51" s="298"/>
    </row>
    <row r="52" spans="1:97" x14ac:dyDescent="0.25">
      <c r="B52" s="304"/>
      <c r="C52" s="656" t="s">
        <v>1587</v>
      </c>
      <c r="D52" s="657"/>
      <c r="E52" s="333">
        <v>9.9220371588070368E-3</v>
      </c>
      <c r="F52" s="297"/>
      <c r="G52" s="297"/>
      <c r="H52" s="297"/>
      <c r="I52" s="297"/>
      <c r="J52" s="297"/>
      <c r="K52" s="297"/>
      <c r="L52" s="298"/>
    </row>
    <row r="53" spans="1:97" x14ac:dyDescent="0.25">
      <c r="B53" s="304"/>
      <c r="C53" s="656" t="s">
        <v>1588</v>
      </c>
      <c r="D53" s="657"/>
      <c r="E53" s="333">
        <v>6.1458497927032252E-3</v>
      </c>
      <c r="F53" s="297"/>
      <c r="G53" s="297"/>
      <c r="H53" s="297"/>
      <c r="I53" s="297"/>
      <c r="J53" s="297"/>
      <c r="K53" s="297"/>
      <c r="L53" s="298"/>
    </row>
    <row r="54" spans="1:97" x14ac:dyDescent="0.25">
      <c r="B54" s="304"/>
      <c r="C54" s="658" t="s">
        <v>559</v>
      </c>
      <c r="D54" s="659"/>
      <c r="E54" s="332">
        <v>9.0821578190095217E-4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7" t="s">
        <v>1590</v>
      </c>
      <c r="D60" s="647"/>
      <c r="E60" s="341">
        <v>0.74421550224461952</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55"/>
      <c r="G61" s="655"/>
      <c r="H61" s="319"/>
      <c r="I61" s="319"/>
      <c r="J61" s="297"/>
      <c r="K61" s="297"/>
      <c r="L61" s="298"/>
    </row>
    <row r="62" spans="1:97" ht="38.25" x14ac:dyDescent="0.25">
      <c r="B62" s="304"/>
      <c r="C62" s="645" t="s">
        <v>1591</v>
      </c>
      <c r="D62" s="645"/>
      <c r="E62" s="220" t="s">
        <v>1580</v>
      </c>
      <c r="F62" s="328"/>
      <c r="G62" s="328"/>
      <c r="H62" s="319"/>
      <c r="I62" s="319"/>
      <c r="J62" s="297"/>
      <c r="K62" s="323"/>
      <c r="L62" s="298"/>
    </row>
    <row r="63" spans="1:97" x14ac:dyDescent="0.25">
      <c r="B63" s="304"/>
      <c r="C63" s="646" t="s">
        <v>1592</v>
      </c>
      <c r="D63" s="185" t="s">
        <v>1593</v>
      </c>
      <c r="E63" s="551">
        <v>0.10729062676261053</v>
      </c>
      <c r="F63" s="327"/>
      <c r="G63" s="327"/>
      <c r="H63" s="338"/>
      <c r="I63" s="338"/>
      <c r="J63" s="297"/>
      <c r="K63" s="297"/>
      <c r="L63" s="298"/>
    </row>
    <row r="64" spans="1:97" x14ac:dyDescent="0.25">
      <c r="B64" s="304"/>
      <c r="C64" s="646"/>
      <c r="D64" s="185" t="s">
        <v>1594</v>
      </c>
      <c r="E64" s="551">
        <v>5.2756448241370692E-2</v>
      </c>
      <c r="F64" s="327"/>
      <c r="G64" s="327"/>
      <c r="H64" s="338"/>
      <c r="I64" s="338"/>
      <c r="J64" s="297"/>
      <c r="K64" s="297"/>
      <c r="L64" s="298"/>
    </row>
    <row r="65" spans="1:97" x14ac:dyDescent="0.25">
      <c r="B65" s="304"/>
      <c r="C65" s="646"/>
      <c r="D65" s="185" t="s">
        <v>1595</v>
      </c>
      <c r="E65" s="551">
        <v>6.8928916969868803E-2</v>
      </c>
      <c r="F65" s="327"/>
      <c r="G65" s="327"/>
      <c r="H65" s="338"/>
      <c r="I65" s="338"/>
      <c r="J65" s="297"/>
      <c r="K65" s="297"/>
      <c r="L65" s="298"/>
    </row>
    <row r="66" spans="1:97" x14ac:dyDescent="0.25">
      <c r="B66" s="304"/>
      <c r="C66" s="646"/>
      <c r="D66" s="185" t="s">
        <v>1596</v>
      </c>
      <c r="E66" s="551">
        <v>8.3364617437214836E-2</v>
      </c>
      <c r="F66" s="327"/>
      <c r="G66" s="327"/>
      <c r="H66" s="338"/>
      <c r="I66" s="338"/>
      <c r="J66" s="297"/>
      <c r="K66" s="297"/>
      <c r="L66" s="298"/>
    </row>
    <row r="67" spans="1:97" x14ac:dyDescent="0.25">
      <c r="B67" s="304"/>
      <c r="C67" s="646"/>
      <c r="D67" s="185" t="s">
        <v>1597</v>
      </c>
      <c r="E67" s="551">
        <v>0.17524078798499618</v>
      </c>
      <c r="F67" s="327"/>
      <c r="G67" s="327"/>
      <c r="H67" s="338"/>
      <c r="I67" s="338"/>
      <c r="J67" s="297"/>
      <c r="K67" s="297"/>
      <c r="L67" s="298"/>
    </row>
    <row r="68" spans="1:97" x14ac:dyDescent="0.25">
      <c r="B68" s="304"/>
      <c r="C68" s="646"/>
      <c r="D68" s="185" t="s">
        <v>1598</v>
      </c>
      <c r="E68" s="551">
        <v>0.11850186266348915</v>
      </c>
      <c r="F68" s="327"/>
      <c r="G68" s="327"/>
      <c r="H68" s="338"/>
      <c r="I68" s="338"/>
      <c r="J68" s="297"/>
      <c r="K68" s="297"/>
      <c r="L68" s="298"/>
    </row>
    <row r="69" spans="1:97" x14ac:dyDescent="0.25">
      <c r="B69" s="304"/>
      <c r="C69" s="646"/>
      <c r="D69" s="185" t="s">
        <v>1599</v>
      </c>
      <c r="E69" s="551">
        <v>0.11009946060845999</v>
      </c>
      <c r="F69" s="327"/>
      <c r="G69" s="327"/>
      <c r="H69" s="338"/>
      <c r="I69" s="338"/>
      <c r="J69" s="297"/>
      <c r="K69" s="297"/>
      <c r="L69" s="298"/>
    </row>
    <row r="70" spans="1:97" x14ac:dyDescent="0.25">
      <c r="B70" s="304"/>
      <c r="C70" s="646"/>
      <c r="D70" s="185" t="s">
        <v>1600</v>
      </c>
      <c r="E70" s="551">
        <v>0.14511988355216951</v>
      </c>
      <c r="F70" s="327"/>
      <c r="G70" s="327"/>
      <c r="H70" s="338"/>
      <c r="I70" s="338"/>
      <c r="J70" s="297"/>
      <c r="K70" s="297"/>
      <c r="L70" s="298"/>
    </row>
    <row r="71" spans="1:97" x14ac:dyDescent="0.25">
      <c r="B71" s="304"/>
      <c r="C71" s="646"/>
      <c r="D71" s="185" t="s">
        <v>1601</v>
      </c>
      <c r="E71" s="551">
        <v>0.12480651320827793</v>
      </c>
      <c r="F71" s="327"/>
      <c r="G71" s="327"/>
      <c r="H71" s="338"/>
      <c r="I71" s="338"/>
      <c r="J71" s="297"/>
      <c r="K71" s="297"/>
      <c r="L71" s="298"/>
    </row>
    <row r="72" spans="1:97" x14ac:dyDescent="0.25">
      <c r="B72" s="304"/>
      <c r="C72" s="646"/>
      <c r="D72" s="185" t="s">
        <v>1602</v>
      </c>
      <c r="E72" s="551">
        <v>1.1217998071617906E-2</v>
      </c>
      <c r="F72" s="327"/>
      <c r="G72" s="327"/>
      <c r="H72" s="338"/>
      <c r="I72" s="338"/>
      <c r="J72" s="297"/>
      <c r="K72" s="297"/>
      <c r="L72" s="298"/>
    </row>
    <row r="73" spans="1:97" x14ac:dyDescent="0.25">
      <c r="B73" s="304"/>
      <c r="C73" s="646"/>
      <c r="D73" s="185" t="s">
        <v>1603</v>
      </c>
      <c r="E73" s="551">
        <v>1.1378224306119403E-3</v>
      </c>
      <c r="F73" s="327"/>
      <c r="G73" s="327"/>
      <c r="H73" s="338"/>
      <c r="I73" s="338"/>
      <c r="J73" s="297"/>
      <c r="K73" s="297"/>
      <c r="L73" s="298"/>
    </row>
    <row r="74" spans="1:97" x14ac:dyDescent="0.25">
      <c r="B74" s="304"/>
      <c r="C74" s="646"/>
      <c r="D74" s="185" t="s">
        <v>1604</v>
      </c>
      <c r="E74" s="551">
        <v>3.9461273497243943E-4</v>
      </c>
      <c r="F74" s="327"/>
      <c r="G74" s="327"/>
      <c r="H74" s="338"/>
      <c r="I74" s="338"/>
      <c r="J74" s="297"/>
      <c r="K74" s="297"/>
      <c r="L74" s="298"/>
    </row>
    <row r="75" spans="1:97" x14ac:dyDescent="0.25">
      <c r="B75" s="304"/>
      <c r="C75" s="646"/>
      <c r="D75" s="185" t="s">
        <v>1605</v>
      </c>
      <c r="E75" s="551">
        <v>1.1404493343401126E-3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7" t="s">
        <v>1610</v>
      </c>
      <c r="D83" s="647"/>
      <c r="E83" s="343">
        <v>0.7156268085924572</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5" t="s">
        <v>1591</v>
      </c>
      <c r="D85" s="645"/>
      <c r="E85" s="220" t="s">
        <v>1580</v>
      </c>
      <c r="F85" s="328"/>
      <c r="G85" s="328"/>
      <c r="H85" s="323"/>
      <c r="I85" s="323"/>
      <c r="J85" s="297"/>
      <c r="K85" s="297"/>
      <c r="L85" s="298"/>
    </row>
    <row r="86" spans="1:97" x14ac:dyDescent="0.25">
      <c r="B86" s="304"/>
      <c r="C86" s="646" t="s">
        <v>1592</v>
      </c>
      <c r="D86" s="185" t="s">
        <v>1593</v>
      </c>
      <c r="E86" s="550">
        <v>0.13487579452690501</v>
      </c>
      <c r="F86" s="327"/>
      <c r="G86" s="327"/>
      <c r="H86" s="297"/>
      <c r="I86" s="297"/>
      <c r="J86" s="297"/>
      <c r="K86" s="297"/>
      <c r="L86" s="298"/>
    </row>
    <row r="87" spans="1:97" x14ac:dyDescent="0.25">
      <c r="B87" s="304"/>
      <c r="C87" s="646"/>
      <c r="D87" s="185" t="s">
        <v>1594</v>
      </c>
      <c r="E87" s="550">
        <v>5.8512963162842171E-2</v>
      </c>
      <c r="F87" s="327"/>
      <c r="G87" s="327"/>
      <c r="H87" s="297"/>
      <c r="I87" s="297"/>
      <c r="J87" s="297"/>
      <c r="K87" s="297"/>
      <c r="L87" s="298"/>
    </row>
    <row r="88" spans="1:97" x14ac:dyDescent="0.25">
      <c r="B88" s="304"/>
      <c r="C88" s="646"/>
      <c r="D88" s="185" t="s">
        <v>1595</v>
      </c>
      <c r="E88" s="550">
        <v>7.834619536289833E-2</v>
      </c>
      <c r="F88" s="327"/>
      <c r="G88" s="327"/>
      <c r="H88" s="297"/>
      <c r="I88" s="297"/>
      <c r="J88" s="297"/>
      <c r="K88" s="297"/>
      <c r="L88" s="298"/>
    </row>
    <row r="89" spans="1:97" x14ac:dyDescent="0.25">
      <c r="B89" s="304"/>
      <c r="C89" s="646"/>
      <c r="D89" s="185" t="s">
        <v>1596</v>
      </c>
      <c r="E89" s="550">
        <v>9.081334854318851E-2</v>
      </c>
      <c r="F89" s="327"/>
      <c r="G89" s="327"/>
      <c r="H89" s="297"/>
      <c r="I89" s="297"/>
      <c r="J89" s="297"/>
      <c r="K89" s="297"/>
      <c r="L89" s="298"/>
    </row>
    <row r="90" spans="1:97" x14ac:dyDescent="0.25">
      <c r="B90" s="304"/>
      <c r="C90" s="646"/>
      <c r="D90" s="185" t="s">
        <v>1597</v>
      </c>
      <c r="E90" s="550">
        <v>0.29280482276998793</v>
      </c>
      <c r="F90" s="327"/>
      <c r="G90" s="327"/>
      <c r="H90" s="297"/>
      <c r="I90" s="297"/>
      <c r="J90" s="297"/>
      <c r="K90" s="297"/>
      <c r="L90" s="298"/>
    </row>
    <row r="91" spans="1:97" x14ac:dyDescent="0.25">
      <c r="B91" s="304"/>
      <c r="C91" s="646"/>
      <c r="D91" s="185" t="s">
        <v>1598</v>
      </c>
      <c r="E91" s="550">
        <v>5.4894920791477474E-2</v>
      </c>
      <c r="F91" s="327"/>
      <c r="G91" s="327"/>
      <c r="H91" s="297"/>
      <c r="I91" s="297"/>
      <c r="J91" s="297"/>
      <c r="K91" s="297"/>
      <c r="L91" s="298"/>
    </row>
    <row r="92" spans="1:97" x14ac:dyDescent="0.25">
      <c r="B92" s="304"/>
      <c r="C92" s="646"/>
      <c r="D92" s="185" t="s">
        <v>1599</v>
      </c>
      <c r="E92" s="550">
        <v>6.7109958183083462E-2</v>
      </c>
      <c r="F92" s="327"/>
      <c r="G92" s="327"/>
      <c r="H92" s="297"/>
      <c r="I92" s="297"/>
      <c r="J92" s="297"/>
      <c r="K92" s="297"/>
      <c r="L92" s="298"/>
    </row>
    <row r="93" spans="1:97" x14ac:dyDescent="0.25">
      <c r="B93" s="304"/>
      <c r="C93" s="646"/>
      <c r="D93" s="185" t="s">
        <v>1600</v>
      </c>
      <c r="E93" s="550">
        <v>7.555044106341062E-2</v>
      </c>
      <c r="F93" s="327"/>
      <c r="G93" s="327"/>
      <c r="H93" s="297"/>
      <c r="I93" s="297"/>
      <c r="J93" s="297"/>
      <c r="K93" s="297"/>
      <c r="L93" s="298"/>
    </row>
    <row r="94" spans="1:97" x14ac:dyDescent="0.25">
      <c r="B94" s="304"/>
      <c r="C94" s="646"/>
      <c r="D94" s="185" t="s">
        <v>1601</v>
      </c>
      <c r="E94" s="550">
        <v>0.128619567354192</v>
      </c>
      <c r="F94" s="327"/>
      <c r="G94" s="327"/>
      <c r="H94" s="297"/>
      <c r="I94" s="297"/>
      <c r="J94" s="297"/>
      <c r="K94" s="297"/>
      <c r="L94" s="298"/>
    </row>
    <row r="95" spans="1:97" x14ac:dyDescent="0.25">
      <c r="B95" s="304"/>
      <c r="C95" s="646"/>
      <c r="D95" s="185" t="s">
        <v>1602</v>
      </c>
      <c r="E95" s="550">
        <v>1.0363538028066463E-2</v>
      </c>
      <c r="F95" s="327"/>
      <c r="G95" s="327"/>
      <c r="H95" s="297"/>
      <c r="I95" s="297"/>
      <c r="J95" s="297"/>
      <c r="K95" s="297"/>
      <c r="L95" s="298"/>
    </row>
    <row r="96" spans="1:97" x14ac:dyDescent="0.25">
      <c r="B96" s="304"/>
      <c r="C96" s="646"/>
      <c r="D96" s="185" t="s">
        <v>1603</v>
      </c>
      <c r="E96" s="550">
        <v>1.9237364701494507E-3</v>
      </c>
      <c r="F96" s="327"/>
      <c r="G96" s="327"/>
      <c r="H96" s="297"/>
      <c r="I96" s="297"/>
      <c r="J96" s="297"/>
      <c r="K96" s="297"/>
      <c r="L96" s="298"/>
    </row>
    <row r="97" spans="2:12" x14ac:dyDescent="0.25">
      <c r="B97" s="304"/>
      <c r="C97" s="646"/>
      <c r="D97" s="185" t="s">
        <v>1604</v>
      </c>
      <c r="E97" s="550">
        <v>7.7478184526059664E-4</v>
      </c>
      <c r="F97" s="327"/>
      <c r="G97" s="327"/>
      <c r="H97" s="297"/>
      <c r="I97" s="297"/>
      <c r="J97" s="297"/>
      <c r="K97" s="297"/>
      <c r="L97" s="298"/>
    </row>
    <row r="98" spans="2:12" x14ac:dyDescent="0.25">
      <c r="B98" s="304"/>
      <c r="C98" s="646"/>
      <c r="D98" s="185" t="s">
        <v>1605</v>
      </c>
      <c r="E98" s="333">
        <v>5.4099318985380519E-3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48" t="s">
        <v>1927</v>
      </c>
      <c r="D100" s="649"/>
      <c r="E100" s="649"/>
      <c r="F100" s="649"/>
      <c r="G100" s="649"/>
      <c r="H100" s="649"/>
      <c r="I100" s="649"/>
      <c r="J100" s="650"/>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1611</v>
      </c>
      <c r="C103" s="335" t="s">
        <v>1612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1580</v>
      </c>
      <c r="G105" s="328"/>
      <c r="H105" s="323"/>
      <c r="I105" s="297"/>
      <c r="J105" s="297"/>
      <c r="K105" s="297"/>
      <c r="L105" s="298"/>
    </row>
    <row r="106" spans="2:12" x14ac:dyDescent="0.25">
      <c r="B106" s="344"/>
      <c r="C106" s="651" t="s">
        <v>1613</v>
      </c>
      <c r="D106" s="185" t="s">
        <v>1614</v>
      </c>
      <c r="E106" s="208"/>
      <c r="F106" s="333">
        <v>1.9576065248171387E-3</v>
      </c>
      <c r="G106" s="327"/>
      <c r="H106" s="297"/>
      <c r="I106" s="297"/>
      <c r="J106" s="297"/>
      <c r="K106" s="297"/>
      <c r="L106" s="298"/>
    </row>
    <row r="107" spans="2:12" x14ac:dyDescent="0.25">
      <c r="B107" s="344"/>
      <c r="C107" s="652"/>
      <c r="D107" s="629" t="s">
        <v>1615</v>
      </c>
      <c r="E107" s="630"/>
      <c r="F107" s="333">
        <v>0.52096975990768313</v>
      </c>
      <c r="G107" s="305"/>
      <c r="H107" s="297"/>
      <c r="I107" s="297"/>
      <c r="J107" s="297"/>
      <c r="K107" s="297"/>
      <c r="L107" s="298"/>
    </row>
    <row r="108" spans="2:12" x14ac:dyDescent="0.25">
      <c r="B108" s="344"/>
      <c r="C108" s="345" t="s">
        <v>1616</v>
      </c>
      <c r="D108" s="653"/>
      <c r="E108" s="654"/>
      <c r="F108" s="333">
        <v>0.30970530457466561</v>
      </c>
      <c r="G108" s="327"/>
      <c r="H108" s="297"/>
      <c r="I108" s="297"/>
      <c r="J108" s="297"/>
      <c r="K108" s="297"/>
      <c r="L108" s="298"/>
    </row>
    <row r="109" spans="2:12" x14ac:dyDescent="0.25">
      <c r="B109" s="344"/>
      <c r="C109" s="628" t="s">
        <v>1461</v>
      </c>
      <c r="D109" s="628"/>
      <c r="E109" s="628"/>
      <c r="F109" s="346">
        <f>F106+F107+F108</f>
        <v>0.83263267100716587</v>
      </c>
      <c r="G109" s="327"/>
      <c r="H109" s="297"/>
      <c r="I109" s="297"/>
      <c r="J109" s="297"/>
      <c r="K109" s="297"/>
      <c r="L109" s="298"/>
    </row>
    <row r="110" spans="2:12" x14ac:dyDescent="0.25">
      <c r="B110" s="304"/>
      <c r="C110" s="310" t="s">
        <v>1462</v>
      </c>
      <c r="D110" s="642" t="s">
        <v>1463</v>
      </c>
      <c r="E110" s="643"/>
      <c r="F110" s="333">
        <v>0.16736732899283438</v>
      </c>
      <c r="G110" s="327"/>
      <c r="H110" s="297"/>
      <c r="I110" s="297"/>
      <c r="J110" s="297"/>
      <c r="K110" s="297"/>
      <c r="L110" s="298"/>
    </row>
    <row r="111" spans="2:12" x14ac:dyDescent="0.25">
      <c r="B111" s="304"/>
      <c r="C111" s="310"/>
      <c r="D111" s="642"/>
      <c r="E111" s="643"/>
      <c r="F111" s="330"/>
      <c r="G111" s="327"/>
      <c r="H111" s="297"/>
      <c r="I111" s="297"/>
      <c r="J111" s="297"/>
      <c r="K111" s="297"/>
      <c r="L111" s="298"/>
    </row>
    <row r="112" spans="2:12" x14ac:dyDescent="0.25">
      <c r="B112" s="304"/>
      <c r="C112" s="310"/>
      <c r="D112" s="642"/>
      <c r="E112" s="643"/>
      <c r="F112" s="330"/>
      <c r="G112" s="327"/>
      <c r="H112" s="297"/>
      <c r="I112" s="297"/>
      <c r="J112" s="297"/>
      <c r="K112" s="297"/>
      <c r="L112" s="298"/>
    </row>
    <row r="113" spans="2:12" x14ac:dyDescent="0.25">
      <c r="B113" s="304"/>
      <c r="C113" s="310"/>
      <c r="D113" s="642"/>
      <c r="E113" s="643"/>
      <c r="F113" s="330"/>
      <c r="G113" s="327"/>
      <c r="H113" s="297"/>
      <c r="I113" s="297"/>
      <c r="J113" s="297"/>
      <c r="K113" s="297"/>
      <c r="L113" s="298"/>
    </row>
    <row r="114" spans="2:12" x14ac:dyDescent="0.25">
      <c r="B114" s="304"/>
      <c r="C114" s="597" t="s">
        <v>1617</v>
      </c>
      <c r="D114" s="644"/>
      <c r="E114" s="598"/>
      <c r="F114" s="348">
        <f>F110</f>
        <v>0.16736732899283438</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1618</v>
      </c>
      <c r="C117" s="320" t="s">
        <v>1619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1620</v>
      </c>
      <c r="D119" s="220" t="s">
        <v>1580</v>
      </c>
      <c r="E119" s="328"/>
      <c r="F119" s="328"/>
      <c r="G119" s="323"/>
      <c r="H119" s="297"/>
      <c r="I119" s="297"/>
      <c r="J119" s="297"/>
      <c r="K119" s="297"/>
      <c r="L119" s="298"/>
    </row>
    <row r="120" spans="2:12" x14ac:dyDescent="0.25">
      <c r="B120" s="304"/>
      <c r="C120" s="351" t="s">
        <v>1621</v>
      </c>
      <c r="D120" s="347">
        <v>8.5590648913140277E-2</v>
      </c>
      <c r="E120" s="327"/>
      <c r="F120" s="327"/>
      <c r="G120" s="297"/>
      <c r="H120" s="297"/>
      <c r="I120" s="297"/>
      <c r="J120" s="297"/>
      <c r="K120" s="297"/>
      <c r="L120" s="298"/>
    </row>
    <row r="121" spans="2:12" x14ac:dyDescent="0.25">
      <c r="B121" s="304"/>
      <c r="C121" s="352" t="s">
        <v>1622</v>
      </c>
      <c r="D121" s="347">
        <v>0.14848126312423707</v>
      </c>
      <c r="E121" s="327"/>
      <c r="F121" s="327"/>
      <c r="G121" s="297"/>
      <c r="H121" s="297"/>
      <c r="I121" s="297"/>
      <c r="J121" s="297"/>
      <c r="K121" s="297"/>
      <c r="L121" s="298"/>
    </row>
    <row r="122" spans="2:12" x14ac:dyDescent="0.25">
      <c r="B122" s="304"/>
      <c r="C122" s="352" t="s">
        <v>1623</v>
      </c>
      <c r="D122" s="347">
        <v>0.15985881399554863</v>
      </c>
      <c r="E122" s="327"/>
      <c r="F122" s="327"/>
      <c r="G122" s="297"/>
      <c r="H122" s="297"/>
      <c r="I122" s="297"/>
      <c r="J122" s="297"/>
      <c r="K122" s="297"/>
      <c r="L122" s="298"/>
    </row>
    <row r="123" spans="2:12" x14ac:dyDescent="0.25">
      <c r="B123" s="304"/>
      <c r="C123" s="352" t="s">
        <v>1624</v>
      </c>
      <c r="D123" s="347">
        <v>0.19135695842268086</v>
      </c>
      <c r="E123" s="327"/>
      <c r="F123" s="327"/>
      <c r="G123" s="297"/>
      <c r="H123" s="297"/>
      <c r="I123" s="297"/>
      <c r="J123" s="297"/>
      <c r="K123" s="297"/>
      <c r="L123" s="298"/>
    </row>
    <row r="124" spans="2:12" x14ac:dyDescent="0.25">
      <c r="B124" s="304"/>
      <c r="C124" s="351" t="s">
        <v>1625</v>
      </c>
      <c r="D124" s="347">
        <v>0.41471231554439314</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1626</v>
      </c>
      <c r="C127" s="320" t="s">
        <v>1627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1580</v>
      </c>
      <c r="E129" s="323"/>
      <c r="F129" s="297"/>
      <c r="G129" s="297"/>
      <c r="H129" s="297"/>
      <c r="I129" s="297"/>
      <c r="J129" s="297"/>
      <c r="K129" s="297"/>
      <c r="L129" s="298"/>
    </row>
    <row r="130" spans="2:12" x14ac:dyDescent="0.25">
      <c r="B130" s="304"/>
      <c r="C130" s="221" t="s">
        <v>782</v>
      </c>
      <c r="D130" s="347">
        <v>0.7217735422283984</v>
      </c>
      <c r="E130" s="297"/>
      <c r="F130" s="297"/>
      <c r="G130" s="297"/>
      <c r="H130" s="297"/>
      <c r="I130" s="297"/>
      <c r="J130" s="297"/>
      <c r="K130" s="297"/>
      <c r="L130" s="298"/>
    </row>
    <row r="131" spans="2:12" x14ac:dyDescent="0.25">
      <c r="B131" s="304"/>
      <c r="C131" s="221" t="s">
        <v>1628</v>
      </c>
      <c r="D131" s="347">
        <v>1.3743555236923898E-2</v>
      </c>
      <c r="E131" s="297"/>
      <c r="F131" s="297"/>
      <c r="G131" s="297"/>
      <c r="H131" s="297"/>
      <c r="I131" s="297"/>
      <c r="J131" s="297"/>
      <c r="K131" s="297"/>
      <c r="L131" s="298"/>
    </row>
    <row r="132" spans="2:12" x14ac:dyDescent="0.25">
      <c r="B132" s="304"/>
      <c r="C132" s="221" t="s">
        <v>1629</v>
      </c>
      <c r="D132" s="347">
        <v>0.23600130306378111</v>
      </c>
      <c r="E132" s="297"/>
      <c r="F132" s="297"/>
      <c r="G132" s="297"/>
      <c r="H132" s="297"/>
      <c r="I132" s="297"/>
      <c r="J132" s="297"/>
      <c r="K132" s="297"/>
      <c r="L132" s="298"/>
    </row>
    <row r="133" spans="2:12" x14ac:dyDescent="0.25">
      <c r="B133" s="304"/>
      <c r="C133" s="221" t="s">
        <v>92</v>
      </c>
      <c r="D133" s="347">
        <v>2.8481599470896519E-2</v>
      </c>
      <c r="E133" s="297"/>
      <c r="F133" s="297"/>
      <c r="G133" s="297"/>
      <c r="H133" s="297"/>
      <c r="I133" s="297"/>
      <c r="J133" s="297"/>
      <c r="K133" s="297"/>
      <c r="L133" s="298"/>
    </row>
    <row r="134" spans="2:12" x14ac:dyDescent="0.25">
      <c r="B134" s="304"/>
      <c r="C134" s="221" t="s">
        <v>1471</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1630</v>
      </c>
      <c r="C137" s="320" t="s">
        <v>1631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1580</v>
      </c>
      <c r="E139" s="323"/>
      <c r="F139" s="297"/>
      <c r="G139" s="297"/>
      <c r="H139" s="297"/>
      <c r="I139" s="297"/>
      <c r="J139" s="297"/>
      <c r="K139" s="297"/>
      <c r="L139" s="298"/>
    </row>
    <row r="140" spans="2:12" x14ac:dyDescent="0.25">
      <c r="B140" s="304"/>
      <c r="C140" s="221" t="s">
        <v>662</v>
      </c>
      <c r="D140" s="347">
        <v>0.98333730642740014</v>
      </c>
      <c r="E140" s="297"/>
      <c r="F140" s="297"/>
      <c r="G140" s="297"/>
      <c r="H140" s="297"/>
      <c r="I140" s="297"/>
      <c r="J140" s="297"/>
      <c r="K140" s="297"/>
      <c r="L140" s="298"/>
    </row>
    <row r="141" spans="2:12" x14ac:dyDescent="0.25">
      <c r="B141" s="304"/>
      <c r="C141" s="221" t="s">
        <v>1632</v>
      </c>
      <c r="D141" s="354"/>
      <c r="E141" s="297"/>
      <c r="F141" s="297"/>
      <c r="G141" s="297"/>
      <c r="H141" s="297"/>
      <c r="I141" s="297"/>
      <c r="J141" s="297"/>
      <c r="K141" s="297"/>
      <c r="L141" s="298"/>
    </row>
    <row r="142" spans="2:12" x14ac:dyDescent="0.25">
      <c r="B142" s="304"/>
      <c r="C142" s="221" t="s">
        <v>1633</v>
      </c>
      <c r="D142" s="347">
        <v>1.6662693572599856E-2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1471</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1634</v>
      </c>
      <c r="C147" s="309" t="s">
        <v>1635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1580</v>
      </c>
      <c r="E149" s="297"/>
      <c r="F149" s="297"/>
      <c r="G149" s="297"/>
      <c r="H149" s="297"/>
      <c r="I149" s="297"/>
      <c r="J149" s="297"/>
      <c r="K149" s="297"/>
      <c r="L149" s="298"/>
    </row>
    <row r="150" spans="2:12" x14ac:dyDescent="0.25">
      <c r="B150" s="304"/>
      <c r="C150" s="221" t="s">
        <v>1636</v>
      </c>
      <c r="D150" s="347">
        <v>0.89957962650750189</v>
      </c>
      <c r="E150" s="297"/>
      <c r="F150" s="297"/>
      <c r="G150" s="297"/>
      <c r="H150" s="297"/>
      <c r="I150" s="297"/>
      <c r="J150" s="297"/>
      <c r="K150" s="297"/>
      <c r="L150" s="298"/>
    </row>
    <row r="151" spans="2:12" x14ac:dyDescent="0.25">
      <c r="B151" s="304"/>
      <c r="C151" s="221" t="s">
        <v>1637</v>
      </c>
      <c r="D151" s="347">
        <v>4.348215124442998E-2</v>
      </c>
      <c r="E151" s="306"/>
      <c r="F151" s="297"/>
      <c r="G151" s="297"/>
      <c r="H151" s="297"/>
      <c r="I151" s="297"/>
      <c r="J151" s="297"/>
      <c r="K151" s="297"/>
      <c r="L151" s="298"/>
    </row>
    <row r="152" spans="2:12" x14ac:dyDescent="0.25">
      <c r="B152" s="304"/>
      <c r="C152" s="221" t="s">
        <v>1638</v>
      </c>
      <c r="D152" s="347">
        <v>4.8219856157443522E-2</v>
      </c>
      <c r="E152" s="297"/>
      <c r="F152" s="297"/>
      <c r="G152" s="297"/>
      <c r="H152" s="297"/>
      <c r="I152" s="297"/>
      <c r="J152" s="297"/>
      <c r="K152" s="297"/>
      <c r="L152" s="298"/>
    </row>
    <row r="153" spans="2:12" x14ac:dyDescent="0.25">
      <c r="B153" s="304"/>
      <c r="C153" s="221" t="s">
        <v>1639</v>
      </c>
      <c r="D153" s="347">
        <v>8.7183660906245235E-3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1471</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1640</v>
      </c>
      <c r="C158" s="335" t="s">
        <v>1641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1580</v>
      </c>
      <c r="F160" s="297"/>
      <c r="G160" s="297"/>
      <c r="H160" s="297"/>
      <c r="I160" s="297"/>
      <c r="J160" s="297"/>
      <c r="K160" s="297"/>
      <c r="L160" s="298"/>
    </row>
    <row r="161" spans="2:12" x14ac:dyDescent="0.25">
      <c r="B161" s="304"/>
      <c r="C161" s="593" t="s">
        <v>1465</v>
      </c>
      <c r="D161" s="594"/>
      <c r="E161" s="347">
        <v>0.74388652351391071</v>
      </c>
      <c r="F161" s="297"/>
      <c r="G161" s="297"/>
      <c r="H161" s="297"/>
      <c r="I161" s="297"/>
      <c r="J161" s="297"/>
      <c r="K161" s="297"/>
      <c r="L161" s="298"/>
    </row>
    <row r="162" spans="2:12" x14ac:dyDescent="0.25">
      <c r="B162" s="304"/>
      <c r="C162" s="593" t="s">
        <v>1466</v>
      </c>
      <c r="D162" s="594"/>
      <c r="E162" s="347">
        <v>0.14370622745550302</v>
      </c>
      <c r="F162" s="297"/>
      <c r="G162" s="297"/>
      <c r="H162" s="297"/>
      <c r="I162" s="297"/>
      <c r="J162" s="297"/>
      <c r="K162" s="297"/>
      <c r="L162" s="298"/>
    </row>
    <row r="163" spans="2:12" x14ac:dyDescent="0.25">
      <c r="B163" s="304"/>
      <c r="C163" s="593" t="s">
        <v>1467</v>
      </c>
      <c r="D163" s="594"/>
      <c r="E163" s="347">
        <v>4.555230129818414E-2</v>
      </c>
      <c r="F163" s="297"/>
      <c r="G163" s="297"/>
      <c r="H163" s="297"/>
      <c r="I163" s="297"/>
      <c r="J163" s="297"/>
      <c r="K163" s="297"/>
      <c r="L163" s="298"/>
    </row>
    <row r="164" spans="2:12" x14ac:dyDescent="0.25">
      <c r="B164" s="304"/>
      <c r="C164" s="593" t="s">
        <v>1468</v>
      </c>
      <c r="D164" s="594"/>
      <c r="E164" s="347">
        <v>4.558102550746651E-2</v>
      </c>
      <c r="F164" s="355"/>
      <c r="G164" s="297"/>
      <c r="H164" s="297"/>
      <c r="I164" s="297"/>
      <c r="J164" s="297"/>
      <c r="K164" s="297"/>
      <c r="L164" s="298"/>
    </row>
    <row r="165" spans="2:12" x14ac:dyDescent="0.25">
      <c r="B165" s="304"/>
      <c r="C165" s="593" t="s">
        <v>1469</v>
      </c>
      <c r="D165" s="594"/>
      <c r="E165" s="347"/>
      <c r="F165" s="297"/>
      <c r="G165" s="297"/>
      <c r="H165" s="297"/>
      <c r="I165" s="297"/>
      <c r="J165" s="297"/>
      <c r="K165" s="297"/>
      <c r="L165" s="298"/>
    </row>
    <row r="166" spans="2:12" x14ac:dyDescent="0.25">
      <c r="B166" s="304"/>
      <c r="C166" s="593" t="s">
        <v>1470</v>
      </c>
      <c r="D166" s="594"/>
      <c r="E166" s="347">
        <v>2.1273922224935765E-2</v>
      </c>
      <c r="F166" s="297"/>
      <c r="G166" s="297"/>
      <c r="H166" s="297"/>
      <c r="I166" s="297"/>
      <c r="J166" s="297"/>
      <c r="K166" s="297"/>
      <c r="L166" s="298"/>
    </row>
    <row r="167" spans="2:12" x14ac:dyDescent="0.25">
      <c r="B167" s="304"/>
      <c r="C167" s="593" t="s">
        <v>1471</v>
      </c>
      <c r="D167" s="594"/>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1642</v>
      </c>
      <c r="C170" s="320" t="s">
        <v>1643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3" t="s">
        <v>1644</v>
      </c>
      <c r="D172" s="594"/>
      <c r="E172" s="356">
        <v>507709</v>
      </c>
      <c r="F172" s="324"/>
      <c r="G172" s="324"/>
      <c r="H172" s="324"/>
      <c r="I172" s="297"/>
      <c r="J172" s="318"/>
      <c r="K172" s="297"/>
      <c r="L172" s="298"/>
    </row>
    <row r="173" spans="2:12" x14ac:dyDescent="0.25">
      <c r="B173" s="304"/>
      <c r="C173" s="593" t="s">
        <v>1645</v>
      </c>
      <c r="D173" s="594"/>
      <c r="E173" s="494">
        <v>79540.892276679064</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1646</v>
      </c>
      <c r="F175" s="324"/>
      <c r="G175" s="324"/>
      <c r="H175" s="324"/>
      <c r="I175" s="327"/>
      <c r="J175" s="327"/>
      <c r="K175" s="327"/>
      <c r="L175" s="353"/>
    </row>
    <row r="176" spans="2:12" x14ac:dyDescent="0.25">
      <c r="B176" s="304"/>
      <c r="C176" s="593" t="s">
        <v>1647</v>
      </c>
      <c r="D176" s="594"/>
      <c r="E176" s="347">
        <v>3.1764293092980769E-3</v>
      </c>
      <c r="F176" s="327"/>
      <c r="G176" s="327"/>
      <c r="H176" s="327"/>
      <c r="I176" s="297"/>
      <c r="J176" s="297"/>
      <c r="K176" s="297"/>
      <c r="L176" s="298"/>
    </row>
    <row r="177" spans="2:12" x14ac:dyDescent="0.25">
      <c r="B177" s="304"/>
      <c r="C177" s="593" t="s">
        <v>1648</v>
      </c>
      <c r="D177" s="594"/>
      <c r="E177" s="347">
        <v>5.0224994241107671E-3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1649</v>
      </c>
      <c r="D180" s="359" t="s">
        <v>1650</v>
      </c>
      <c r="E180" s="359" t="s">
        <v>1651</v>
      </c>
      <c r="F180" s="359" t="s">
        <v>1652</v>
      </c>
      <c r="G180" s="327"/>
      <c r="H180" s="327"/>
      <c r="I180" s="327"/>
      <c r="J180" s="327"/>
      <c r="K180" s="327"/>
      <c r="L180" s="353"/>
    </row>
    <row r="181" spans="2:12" s="64" customFormat="1" x14ac:dyDescent="0.25">
      <c r="B181" s="350"/>
      <c r="C181" s="360" t="s">
        <v>1366</v>
      </c>
      <c r="D181" s="514">
        <v>487086</v>
      </c>
      <c r="E181" s="514">
        <v>34138.463973070451</v>
      </c>
      <c r="F181" s="311">
        <v>0.46601419432083391</v>
      </c>
      <c r="G181" s="327"/>
      <c r="H181" s="327"/>
      <c r="I181" s="327"/>
      <c r="J181" s="327"/>
      <c r="K181" s="327"/>
      <c r="L181" s="353"/>
    </row>
    <row r="182" spans="2:12" s="64" customFormat="1" x14ac:dyDescent="0.25">
      <c r="B182" s="350"/>
      <c r="C182" s="360" t="s">
        <v>1367</v>
      </c>
      <c r="D182" s="514">
        <v>19274</v>
      </c>
      <c r="E182" s="514">
        <v>4694.3438840300005</v>
      </c>
      <c r="F182" s="311">
        <v>6.4081116382589745E-2</v>
      </c>
      <c r="G182" s="327"/>
      <c r="H182" s="327"/>
      <c r="I182" s="327"/>
      <c r="J182" s="327"/>
      <c r="K182" s="327"/>
      <c r="L182" s="353"/>
    </row>
    <row r="183" spans="2:12" s="64" customFormat="1" x14ac:dyDescent="0.25">
      <c r="B183" s="350"/>
      <c r="C183" s="360" t="s">
        <v>1368</v>
      </c>
      <c r="D183" s="514">
        <v>804</v>
      </c>
      <c r="E183" s="514">
        <v>377.44334927000045</v>
      </c>
      <c r="F183" s="311">
        <v>5.1523688485389189E-3</v>
      </c>
      <c r="G183" s="327"/>
      <c r="H183" s="327"/>
      <c r="I183" s="327"/>
      <c r="J183" s="327"/>
      <c r="K183" s="327"/>
      <c r="L183" s="353"/>
    </row>
    <row r="184" spans="2:12" s="64" customFormat="1" x14ac:dyDescent="0.25">
      <c r="B184" s="350"/>
      <c r="C184" s="360" t="s">
        <v>1369</v>
      </c>
      <c r="D184" s="514">
        <v>232</v>
      </c>
      <c r="E184" s="514">
        <v>158.27309012999987</v>
      </c>
      <c r="F184" s="311">
        <v>2.1605396961557198E-3</v>
      </c>
      <c r="G184" s="327"/>
      <c r="H184" s="327"/>
      <c r="I184" s="327"/>
      <c r="J184" s="327"/>
      <c r="K184" s="327"/>
      <c r="L184" s="353"/>
    </row>
    <row r="185" spans="2:12" s="64" customFormat="1" x14ac:dyDescent="0.25">
      <c r="B185" s="350"/>
      <c r="C185" s="360" t="s">
        <v>1653</v>
      </c>
      <c r="D185" s="514">
        <v>93</v>
      </c>
      <c r="E185" s="514">
        <v>83.532209929999979</v>
      </c>
      <c r="F185" s="311">
        <v>1.1402737844641974E-3</v>
      </c>
      <c r="G185" s="327"/>
      <c r="H185" s="327"/>
      <c r="I185" s="327"/>
      <c r="J185" s="327"/>
      <c r="K185" s="327"/>
      <c r="L185" s="353"/>
    </row>
    <row r="186" spans="2:12" s="64" customFormat="1" x14ac:dyDescent="0.25">
      <c r="B186" s="350"/>
      <c r="C186" s="360" t="s">
        <v>1654</v>
      </c>
      <c r="D186" s="514">
        <v>220</v>
      </c>
      <c r="E186" s="514">
        <v>931.57037046999994</v>
      </c>
      <c r="F186" s="311">
        <v>1.2716594864672E-2</v>
      </c>
      <c r="G186" s="327"/>
      <c r="H186" s="327"/>
      <c r="I186" s="327"/>
      <c r="J186" s="327"/>
      <c r="K186" s="327"/>
      <c r="L186" s="353"/>
    </row>
    <row r="187" spans="2:12" s="64" customFormat="1" x14ac:dyDescent="0.25">
      <c r="B187" s="350"/>
      <c r="C187" s="361" t="s">
        <v>1655</v>
      </c>
      <c r="D187" s="362">
        <f>SUM(D181:D186)</f>
        <v>507709</v>
      </c>
      <c r="E187" s="362">
        <f>SUM(E181:E186)</f>
        <v>40383.626876900453</v>
      </c>
      <c r="F187" s="363">
        <f>SUM(F181:F186)</f>
        <v>0.55126508789725448</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1656</v>
      </c>
      <c r="C190" s="335" t="s">
        <v>1657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1421</v>
      </c>
      <c r="E192" s="205" t="s">
        <v>1443</v>
      </c>
      <c r="F192" s="205" t="s">
        <v>1444</v>
      </c>
      <c r="G192" s="297"/>
      <c r="H192" s="297"/>
      <c r="I192" s="297"/>
      <c r="J192" s="297"/>
      <c r="K192" s="297"/>
      <c r="L192" s="298"/>
    </row>
    <row r="193" spans="2:12" x14ac:dyDescent="0.25">
      <c r="B193" s="304"/>
      <c r="C193" s="221" t="s">
        <v>1414</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34" t="s">
        <v>1658</v>
      </c>
      <c r="D196" s="635"/>
      <c r="E196" s="635"/>
      <c r="F196" s="635"/>
      <c r="G196" s="635"/>
      <c r="H196" s="635"/>
      <c r="I196" s="635"/>
      <c r="J196" s="635"/>
      <c r="K196" s="636"/>
      <c r="L196" s="353"/>
    </row>
    <row r="197" spans="2:12" ht="38.25" customHeight="1" x14ac:dyDescent="0.25">
      <c r="B197" s="304"/>
      <c r="C197" s="595" t="s">
        <v>1659</v>
      </c>
      <c r="D197" s="637" t="s">
        <v>1660</v>
      </c>
      <c r="E197" s="637" t="s">
        <v>1661</v>
      </c>
      <c r="F197" s="639" t="s">
        <v>1387</v>
      </c>
      <c r="G197" s="640"/>
      <c r="H197" s="641"/>
      <c r="I197" s="637" t="s">
        <v>1662</v>
      </c>
      <c r="J197" s="637" t="s">
        <v>1663</v>
      </c>
      <c r="K197" s="637" t="s">
        <v>1664</v>
      </c>
      <c r="L197" s="298"/>
    </row>
    <row r="198" spans="2:12" x14ac:dyDescent="0.25">
      <c r="B198" s="304"/>
      <c r="C198" s="596"/>
      <c r="D198" s="638"/>
      <c r="E198" s="638"/>
      <c r="F198" s="367" t="s">
        <v>1391</v>
      </c>
      <c r="G198" s="367" t="s">
        <v>1392</v>
      </c>
      <c r="H198" s="367" t="s">
        <v>1393</v>
      </c>
      <c r="I198" s="638"/>
      <c r="J198" s="638"/>
      <c r="K198" s="638"/>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F68"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2019-08-06T10:06:45Z</cp:lastPrinted>
  <dcterms:created xsi:type="dcterms:W3CDTF">2016-04-21T08:07:20Z</dcterms:created>
  <dcterms:modified xsi:type="dcterms:W3CDTF">2019-08-08T14:24:01Z</dcterms:modified>
</cp:coreProperties>
</file>